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9420" windowHeight="4500" activeTab="0"/>
  </bookViews>
  <sheets>
    <sheet name="All DGR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<sst xmlns="http://schemas.openxmlformats.org/spreadsheetml/2006/main" count="279" uniqueCount="185">
  <si>
    <t>Assicurazioni responsabilità civile (Art.14 comma 6)</t>
  </si>
  <si>
    <t xml:space="preserve">Fuori turno (Art. 1, comma 4) (€ 50,00) </t>
  </si>
  <si>
    <t>Visite ambulatoriali (Art. 8, comma 4) ( € 15,00)</t>
  </si>
  <si>
    <t>Visite domiciliari (Art. 8, comma 4) (€ 25,00)</t>
  </si>
  <si>
    <t>Codici bianchi (Art. 13, comma 2, Lettera A) (€ 15,00)</t>
  </si>
  <si>
    <t>Attività ambulatoriale (Art. 7, comma 3) (€ 4,00)</t>
  </si>
  <si>
    <t>Assist. Ambulanza (€ 25,82)</t>
  </si>
  <si>
    <t>Corso idoneità 118</t>
  </si>
  <si>
    <t>Attività a pagamento</t>
  </si>
  <si>
    <t>Assistenza a 119</t>
  </si>
  <si>
    <t>Accordo aziendale USL Pescara</t>
  </si>
  <si>
    <t xml:space="preserve">    IRAP</t>
  </si>
  <si>
    <t xml:space="preserve">Riconduzione del costo nella voce  CE imposte e tasse </t>
  </si>
  <si>
    <t>NUMERO MEDICI DI GUARDIA TURISTICA (MMG)</t>
  </si>
  <si>
    <t>COSTO TOTALE GUARDIA TURISTICA</t>
  </si>
  <si>
    <t>Contenimento del costo attraverso il blocco della voce nel II° semestre 2008 in quanto non previsto da accordo nazionale</t>
  </si>
  <si>
    <t>NUMERO MEDICI DI EMERGENZA TERRITORIALE SAN. (MMG)</t>
  </si>
  <si>
    <t>COSTO TOTALE EMERGENZA TERRITORIALE SANITARIA</t>
  </si>
  <si>
    <t xml:space="preserve">Maggior. Onor. Prof. più 70% (Art. 7, comma 4, lettera A) </t>
  </si>
  <si>
    <t>Contigentamento delle ore con il contenimento del costo nei limiti del proiettato 2008</t>
  </si>
  <si>
    <t xml:space="preserve">Maggior. Onor. Prof. più 100% (Art. 7, comma 4, lettera B) </t>
  </si>
  <si>
    <t>Reperibilità domiciliare (Art. 7, comma 8)</t>
  </si>
  <si>
    <r>
      <t>Reperibilità domiciliare oltre 4</t>
    </r>
    <r>
      <rPr>
        <vertAlign val="superscript"/>
        <sz val="14"/>
        <rFont val="Arial"/>
        <family val="2"/>
      </rPr>
      <t xml:space="preserve">a </t>
    </r>
    <r>
      <rPr>
        <sz val="14"/>
        <rFont val="Arial"/>
        <family val="2"/>
      </rPr>
      <t>ora (Art. 7, comma 8)</t>
    </r>
  </si>
  <si>
    <t>Acc Reg 118</t>
  </si>
  <si>
    <t>Incentivazione regionale (Art. 7, comma 9)</t>
  </si>
  <si>
    <t xml:space="preserve">Formazione fuori orario serv. (art.7,c.6) </t>
  </si>
  <si>
    <t>Assistenza manifestazioni massa(art.4,c.2)</t>
  </si>
  <si>
    <t>Assicurazion RCT (Art. 8, comma 5)</t>
  </si>
  <si>
    <t>Libera professione P.S.(Art. 4, comma 4, lettera C)</t>
  </si>
  <si>
    <t>Incentiv. Reg. ridotta (art. 7, comma 9)</t>
  </si>
  <si>
    <t>Incentiv. Reg. maggiorata (art. 7, comma 9)</t>
  </si>
  <si>
    <t>Indennità rischio AR</t>
  </si>
  <si>
    <t>Prest. CA extra-orario</t>
  </si>
  <si>
    <t xml:space="preserve">Progetto obiettivo  </t>
  </si>
  <si>
    <t xml:space="preserve">Riconduzione del costo nella voce imposte e tasse </t>
  </si>
  <si>
    <t>Contattabilità telefonica-visite domiciliari (Art. 15, comma 1b)</t>
  </si>
  <si>
    <t>Bilanci di salute (Art.1, comma 2) (€ 12,91)</t>
  </si>
  <si>
    <t>Progetto Obiettivo Salute infanzia</t>
  </si>
  <si>
    <t>Referente Distr. Equipe Territ.( Art. 21, comma 5)</t>
  </si>
  <si>
    <t>Attività di Tutor</t>
  </si>
  <si>
    <t xml:space="preserve">Contenimento del costo nei limiti del proiettato 2008. </t>
  </si>
  <si>
    <t xml:space="preserve">Gettone Pres. Comitato Az. </t>
  </si>
  <si>
    <t xml:space="preserve">Gettone Pres. Comitato Regionale </t>
  </si>
  <si>
    <t>Animatore Formazione</t>
  </si>
  <si>
    <t xml:space="preserve">Pacchetti formativi </t>
  </si>
  <si>
    <t>Gestione cartella ADI</t>
  </si>
  <si>
    <t xml:space="preserve">Continuità assistenziale diurna feriale H12  </t>
  </si>
  <si>
    <t>Contenimento del costo nei limiti del proiettato 2008 e da ricondurre alla voce Continuità assistenziale Diurna Feriale</t>
  </si>
  <si>
    <t>Campagna anti-infl.</t>
  </si>
  <si>
    <t xml:space="preserve">Portale teleprenotaz. ( € 4,02 ) </t>
  </si>
  <si>
    <t>Gr. Az. Provv. (GAP)</t>
  </si>
  <si>
    <t>Nuc. Ragg.Distr. NRD_G</t>
  </si>
  <si>
    <t>NUMERO MEDICI DI CONTINUITA' ASSISTENZIALE (MMG)</t>
  </si>
  <si>
    <t>COSTO TOTALE CONTINUITA' ASSISTENZIALE</t>
  </si>
  <si>
    <t>Onorario professionale fisso (Art. 72 comma1)</t>
  </si>
  <si>
    <t>Indenn. Uso automezzo  (Art. 72 comma 2)</t>
  </si>
  <si>
    <t>Previsto incremento in base all'aumento della benzina e all'aumento dei medici CA, voce su cui non è possibile effettuare intervento</t>
  </si>
  <si>
    <t>PIP (art. 67, comma 12 )</t>
  </si>
  <si>
    <t>Indennità Comitato e Commissione (Art. 21, comma 1)</t>
  </si>
  <si>
    <t>Accessi ADI</t>
  </si>
  <si>
    <t>Reperibilità Domiciliare (€ 10,00)</t>
  </si>
  <si>
    <t>Contenimento del costo attraverco la riduzione della quota a 8,00 € nel II semestre 2008</t>
  </si>
  <si>
    <t>NCP Rete e Gruppo  (Art. 5, comma 7 lettera D) (€ 4,00)</t>
  </si>
  <si>
    <t>Contenimento del costo con riduzione del la quota a 3,00 € nel II semestre 2008</t>
  </si>
  <si>
    <t>Assist.Abit.Ca-118 (Art. 7, comma 8-9) (€7,50)</t>
  </si>
  <si>
    <t>Assist.Occas. al 118 (Art. 7, comma 5) (€35,00)</t>
  </si>
  <si>
    <t>Coordinam. Distrett. (Art. 10, comma 6)</t>
  </si>
  <si>
    <t xml:space="preserve">Sforamento 164H (Art. 11, comma 7)(€ 25,00) </t>
  </si>
  <si>
    <t>Coordinatore Indenn. Agg. (Art. 10, comma)</t>
  </si>
  <si>
    <t>Accessi ADI (Art. 7 comma 4) (€ 4,10)</t>
  </si>
  <si>
    <t>Accessi R.S.A. (Art. 19, comma 10) (€ 23,00)</t>
  </si>
  <si>
    <t>Rischio (Art 14 comma 2)</t>
  </si>
  <si>
    <t>Indennità Festività' Particolari (Art. 13  comma 2 lettera B)</t>
  </si>
  <si>
    <t>Accesso Carceri (Art 13, comma 2, lettera C)</t>
  </si>
  <si>
    <t>Polizza auto KASKO (Art. 14 comma 4)</t>
  </si>
  <si>
    <t>Sostituzione onorario Professionale generici(ACN)</t>
  </si>
  <si>
    <t>Registro Schede Varie (AIR)</t>
  </si>
  <si>
    <t>Diritto di Sciopero</t>
  </si>
  <si>
    <t>Nessun provvedimento</t>
  </si>
  <si>
    <t xml:space="preserve">    ENPAM C/ENTE AC </t>
  </si>
  <si>
    <t>Ipotesi di impatto</t>
  </si>
  <si>
    <t xml:space="preserve">    MALATTIA</t>
  </si>
  <si>
    <t>NUMERO PLS</t>
  </si>
  <si>
    <t>COSTO TOTALE CONVENZIONE PLS</t>
  </si>
  <si>
    <t>IPOTESI INFORMALMENTE CONCORDATA DI MANTENIMENTO DELLA SPESA TOTALE A 24,2/24,3</t>
  </si>
  <si>
    <t xml:space="preserve">          QUOTA CAPITARIA (Art. 58, lett. A)</t>
  </si>
  <si>
    <t xml:space="preserve">Assegno individ. anzianità </t>
  </si>
  <si>
    <t>Previsto incremento in base all'anzianità PLS, voce su cui non è possibile effettuare intervento</t>
  </si>
  <si>
    <t>Quota capitaria ponderazione</t>
  </si>
  <si>
    <t>Previsto incremento in base alla popolazione PLS, voce su cui non è possibile effettuare intervento</t>
  </si>
  <si>
    <t>Previsto incremento in base all'ingresso PLS, voce su cui non è possibile effettuare intervento</t>
  </si>
  <si>
    <t>Compenso  &lt; 6 anni</t>
  </si>
  <si>
    <t>fondo di cui al comma 5</t>
  </si>
  <si>
    <t xml:space="preserve">          QUOTA VARIABILE (Art. 58, lett. B, commi 1,2 e 3) </t>
  </si>
  <si>
    <t xml:space="preserve">          QUOTA VARIABILE (Art. 58, lett. B, commi 14 e 15) </t>
  </si>
  <si>
    <t xml:space="preserve">          QUOTA VARIABILE PER PRESTAZIONI (Art. 58, lett. C) </t>
  </si>
  <si>
    <t xml:space="preserve">Accessi ADI </t>
  </si>
  <si>
    <t>AAP</t>
  </si>
  <si>
    <t xml:space="preserve">PIPP </t>
  </si>
  <si>
    <t xml:space="preserve">Contenimento del costo attraverso l'applicazione di un tetto di spesa non superiore al 19% del compenso forfettario annuo (attualmente di €79.17) di cui comma 1lettera A  art. 58 ACN  pari a €15,00/ assistito/'anno a decorrere dal II° semestre 2008 </t>
  </si>
  <si>
    <t>Rimb. per distacco sindac. (Art. 21, comma 3)</t>
  </si>
  <si>
    <t>Visite ambulatoriali (Art. 56, comma 3)</t>
  </si>
  <si>
    <t>Libretti Sanitari Indiv. (Art. 11, comma 4)</t>
  </si>
  <si>
    <t xml:space="preserve">Contenimento del costo attraverso la riconduzione della quota a 10,50 € per iI II°semestre 2008 su tutti gli assistiti  e adeguamento alla stessa quota per il I° semestre per i bambini nati dal 01/01/2001 </t>
  </si>
  <si>
    <t>Zone disagiate (Art. 44 comma 2)</t>
  </si>
  <si>
    <t>Magg. Zone disagiate (Art. 44 comma 3)</t>
  </si>
  <si>
    <t>Continuità assistenziale diurna feriale (Art. 16, comma 6)</t>
  </si>
  <si>
    <t>Contenimento del costo nei limiti del proiettato 2008 ricompresi gli Accordi Aziendali</t>
  </si>
  <si>
    <t>Continuità assistenziale diurna prefestiva e festiva (art. 17, comma 6)</t>
  </si>
  <si>
    <t>Visite domiciliari (Art. 57, comma 4) (€ 25,00)</t>
  </si>
  <si>
    <t xml:space="preserve">    ACCORDO INTEGRATIVO REGIONALE</t>
  </si>
  <si>
    <t>Zone Disagiate (Art. 20, lettera D, comma 2)</t>
  </si>
  <si>
    <t>Nessun provvedimento per invariabilità di criteri e contenimento del costo nei limiti del proiettato 2008</t>
  </si>
  <si>
    <t>RISCHIO CARDIO-VASCOLARE (Art. 23, comma 8) (€ 10,00)</t>
  </si>
  <si>
    <t>Contenimento del costo attraverso il blocco della voce nel II° semestre 2008</t>
  </si>
  <si>
    <t>Visite per Appuntamento (Art. 21)</t>
  </si>
  <si>
    <t>Contingentamento delle ore e contenimento del costo nei limiti di un tetto economico</t>
  </si>
  <si>
    <t>NCP RETE (Art. 5, comma 7 lettera A) (€ 1,10)</t>
  </si>
  <si>
    <t>Blocco di costituzione di nuove associazioni e riduzione del 40% della quota procapite per i NCP esistenti</t>
  </si>
  <si>
    <t>NCP GRUPPO (Art. 5, comma 7 lettera B) (€ 1,50)</t>
  </si>
  <si>
    <t xml:space="preserve">NCP PERSONALE (Art. 5 comma 7 lettera C) </t>
  </si>
  <si>
    <t>Integraz.Accessi ADI  (Art. 20 lettera C comma 2) (€ 4,10)</t>
  </si>
  <si>
    <t>Contenimento del costo attraverso il blocco della voce nel II° semestre 2008, manovra evidente nella voce accessi ADI dell'ACN</t>
  </si>
  <si>
    <t>Gestione Cartella ADI (Art. 20 lettera C comma 2) (€   60,00)</t>
  </si>
  <si>
    <t>Gestione Cartella ADI Comples. (Art. 20 lettera C comma 2) (€ 90,00)</t>
  </si>
  <si>
    <t>Referente Equipes  (Art. 4, comma 5) (€ 200,00)</t>
  </si>
  <si>
    <t>Progetto Equipes (Art. 4 comma 9) (€ 3,00)</t>
  </si>
  <si>
    <t xml:space="preserve">Accessi R.S.A. (Art. 19, comma 10) (€ 23,00) </t>
  </si>
  <si>
    <t>Registro Tumori (Norma finale n°1)</t>
  </si>
  <si>
    <t>Indennità Comitato e Commissione (Art. 2, comma 1)</t>
  </si>
  <si>
    <t>U.V.M. (Art. 19, comma 8) (€ 50,00)</t>
  </si>
  <si>
    <t xml:space="preserve">Previsto incremento per la delibera di aprile 2008 </t>
  </si>
  <si>
    <t xml:space="preserve">    ALTRE VOCI</t>
  </si>
  <si>
    <t>Campagna Vaccinazione anti-infl.</t>
  </si>
  <si>
    <t>Contenimento del costo attraverso il blocco della voce nel II° semestre 2008 con riconduzione del costo ai Progetti Specifici della Prevenzione</t>
  </si>
  <si>
    <t>Portale Teleprenotaz. (€ 4,02 )</t>
  </si>
  <si>
    <t xml:space="preserve">Contenimento del costo attraverso il blocco della voce nel II° semestre 2008 </t>
  </si>
  <si>
    <t>Progetti Sert</t>
  </si>
  <si>
    <t>Protocollo intesa ASL-mAP (medici Assistenza Primaria)</t>
  </si>
  <si>
    <t>Sperimentazione clinica</t>
  </si>
  <si>
    <t>Progetto obiettivo</t>
  </si>
  <si>
    <t>Corsi di aggiornamento</t>
  </si>
  <si>
    <t>Animatore di formazione (ACN)</t>
  </si>
  <si>
    <t>ALLEGATO 2</t>
  </si>
  <si>
    <t>VOCI</t>
  </si>
  <si>
    <t>PROIEZ. 2008</t>
  </si>
  <si>
    <t>PREV 2008</t>
  </si>
  <si>
    <t>NOTA E TIPO PROVVEDIMENTO</t>
  </si>
  <si>
    <t>TRASFERIMENTI DA FSR</t>
  </si>
  <si>
    <t>ADOTTATO CE 2007 (VOCE B0221)</t>
  </si>
  <si>
    <t>COSTO RILEVATO ASSISTENZA DI BASE (CE:B0221)</t>
  </si>
  <si>
    <t>NUMERO MEDICI DI ASSISTENZA PRIMARIA (MMG)</t>
  </si>
  <si>
    <t>COSTO TOTALE CONVENZIONE ASSISTENZA PRIMARIA</t>
  </si>
  <si>
    <t xml:space="preserve">    ACCORDO COLLETTIVO NAZIONALE</t>
  </si>
  <si>
    <t xml:space="preserve">          QUOTA CAPITARIA (Art. 59, lett. A)</t>
  </si>
  <si>
    <t>Onorario professionale fisso</t>
  </si>
  <si>
    <t>Previsto incremento in base alla popolazione, voce su cui non è possibile effettuare intervento</t>
  </si>
  <si>
    <t xml:space="preserve">Assegno ad personam </t>
  </si>
  <si>
    <t>Previsto incremento in base all'anzianità AP, voce su cui non è possibile effettuare intervento</t>
  </si>
  <si>
    <t>Quota ponderazione qualitativa</t>
  </si>
  <si>
    <t>Previsto incremento in base alla popolazione AP, voce su cui non è possibile effettuare intervento</t>
  </si>
  <si>
    <t>Quota ingresso</t>
  </si>
  <si>
    <t>Previsto incremento in base all'ingresso AP, voce su cui non è possibile effettuare intervento</t>
  </si>
  <si>
    <t>Quota aggiuntiva scelte &gt;= 75 anni</t>
  </si>
  <si>
    <t>Quota aggiuntiva scelte &gt;= 6 anni e &lt; 14 anni</t>
  </si>
  <si>
    <t xml:space="preserve">          QUOTA VARIABILE (Art. 59, lett. B, commi 1,2 e 3) </t>
  </si>
  <si>
    <t>Associazione semplice</t>
  </si>
  <si>
    <t>Blocco di costituzione di nuove associazioni e contenimento del costo nei limiti del proiettato 2008</t>
  </si>
  <si>
    <t xml:space="preserve">Gruppo </t>
  </si>
  <si>
    <t>Rete</t>
  </si>
  <si>
    <t>Collaboratore di studio</t>
  </si>
  <si>
    <t>Infermiere</t>
  </si>
  <si>
    <t>Informatica</t>
  </si>
  <si>
    <t xml:space="preserve">Informatica  DGR N°480 del 25/05/07 </t>
  </si>
  <si>
    <t>Sospensione degli effetti della DGR n. 480 del 25/05/2007</t>
  </si>
  <si>
    <t xml:space="preserve">          QUOTA VARIABILE (Art. 59, comma 15) </t>
  </si>
  <si>
    <t xml:space="preserve">          QUOTA VARIABILE PER PRESTAZIONI (Art. 59, lett. C) </t>
  </si>
  <si>
    <t>Accessi ADI (Art. 59,  comma 1, lettera C) (€ 18,90)</t>
  </si>
  <si>
    <t>Riconduzione del compenso ad accesso alla tariffa di euro 18,90 come da ACN , con sospensione della quota aggiuntiva da AIR nel II° semestre 2008</t>
  </si>
  <si>
    <t>ADP</t>
  </si>
  <si>
    <t>Contenimento del costo nei limiti del proiettato 2008</t>
  </si>
  <si>
    <t>PIPP (allegato D)</t>
  </si>
  <si>
    <t xml:space="preserve">          ALTRE VOCI DA ACN</t>
  </si>
  <si>
    <t>Indennità Distacchi Sindacali (Art. 21, comma 4)</t>
  </si>
  <si>
    <t>Visite ambulatoriali (Art.57, comma 4) ( € 15,00)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</si>
</sst>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410]\ * #,##0_-;\-[$€-410]\ * #,##0_-;_-[$€-410]\ * &quot;-&quot;??_-;_-@_-"/>
  </numFmts>
  <fonts count="1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color indexed="8"/>
      <name val="Calibri"/>
      <family val="2"/>
    </font>
    <font>
      <b/>
      <sz val="28"/>
      <name val="Calibri"/>
      <family val="0"/>
    </font>
    <font>
      <sz val="26"/>
      <name val="Calibri"/>
      <family val="0"/>
    </font>
    <font>
      <b/>
      <sz val="14"/>
      <color indexed="8"/>
      <name val="Calibri"/>
      <family val="2"/>
    </font>
    <font>
      <sz val="14"/>
      <color indexed="8"/>
      <name val="Arial Narrow"/>
      <family val="2"/>
    </font>
    <font>
      <i/>
      <sz val="14"/>
      <color indexed="8"/>
      <name val="Calibri"/>
      <family val="2"/>
    </font>
    <font>
      <vertAlign val="superscript"/>
      <sz val="14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165" fontId="7" fillId="0" borderId="3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8" xfId="0" applyNumberFormat="1" applyFont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10" fontId="4" fillId="0" borderId="0" xfId="16" applyNumberFormat="1" applyFont="1" applyAlignment="1">
      <alignment/>
    </xf>
    <xf numFmtId="0" fontId="7" fillId="3" borderId="11" xfId="0" applyFont="1" applyFill="1" applyBorder="1" applyAlignment="1">
      <alignment/>
    </xf>
    <xf numFmtId="0" fontId="7" fillId="3" borderId="3" xfId="0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/>
    </xf>
    <xf numFmtId="165" fontId="7" fillId="3" borderId="1" xfId="0" applyNumberFormat="1" applyFont="1" applyFill="1" applyBorder="1" applyAlignment="1">
      <alignment/>
    </xf>
    <xf numFmtId="165" fontId="7" fillId="3" borderId="2" xfId="0" applyNumberFormat="1" applyFont="1" applyFill="1" applyBorder="1" applyAlignment="1">
      <alignment/>
    </xf>
    <xf numFmtId="165" fontId="7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65" fontId="4" fillId="3" borderId="2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9" fillId="4" borderId="1" xfId="0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/>
    </xf>
    <xf numFmtId="165" fontId="4" fillId="4" borderId="2" xfId="0" applyNumberFormat="1" applyFont="1" applyFill="1" applyBorder="1" applyAlignment="1">
      <alignment/>
    </xf>
    <xf numFmtId="165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/>
    </xf>
    <xf numFmtId="165" fontId="4" fillId="3" borderId="8" xfId="0" applyNumberFormat="1" applyFont="1" applyFill="1" applyBorder="1" applyAlignment="1">
      <alignment/>
    </xf>
    <xf numFmtId="165" fontId="8" fillId="3" borderId="8" xfId="0" applyNumberFormat="1" applyFont="1" applyFill="1" applyBorder="1" applyAlignment="1">
      <alignment horizontal="left" vertical="center"/>
    </xf>
    <xf numFmtId="0" fontId="7" fillId="5" borderId="9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165" fontId="7" fillId="5" borderId="3" xfId="0" applyNumberFormat="1" applyFont="1" applyFill="1" applyBorder="1" applyAlignment="1">
      <alignment horizontal="left" vertical="center"/>
    </xf>
    <xf numFmtId="0" fontId="7" fillId="5" borderId="12" xfId="0" applyFont="1" applyFill="1" applyBorder="1" applyAlignment="1">
      <alignment/>
    </xf>
    <xf numFmtId="165" fontId="7" fillId="5" borderId="1" xfId="0" applyNumberFormat="1" applyFont="1" applyFill="1" applyBorder="1" applyAlignment="1">
      <alignment/>
    </xf>
    <xf numFmtId="165" fontId="7" fillId="5" borderId="2" xfId="0" applyNumberFormat="1" applyFont="1" applyFill="1" applyBorder="1" applyAlignment="1">
      <alignment/>
    </xf>
    <xf numFmtId="165" fontId="7" fillId="5" borderId="1" xfId="0" applyNumberFormat="1" applyFont="1" applyFill="1" applyBorder="1" applyAlignment="1">
      <alignment horizontal="right"/>
    </xf>
    <xf numFmtId="165" fontId="8" fillId="5" borderId="1" xfId="0" applyNumberFormat="1" applyFont="1" applyFill="1" applyBorder="1" applyAlignment="1">
      <alignment horizontal="left" vertical="center"/>
    </xf>
    <xf numFmtId="0" fontId="9" fillId="5" borderId="12" xfId="0" applyFont="1" applyFill="1" applyBorder="1" applyAlignment="1">
      <alignment/>
    </xf>
    <xf numFmtId="165" fontId="4" fillId="5" borderId="1" xfId="0" applyNumberFormat="1" applyFont="1" applyFill="1" applyBorder="1" applyAlignment="1">
      <alignment/>
    </xf>
    <xf numFmtId="165" fontId="4" fillId="5" borderId="2" xfId="0" applyNumberFormat="1" applyFont="1" applyFill="1" applyBorder="1" applyAlignment="1">
      <alignment/>
    </xf>
    <xf numFmtId="165" fontId="4" fillId="5" borderId="1" xfId="0" applyNumberFormat="1" applyFont="1" applyFill="1" applyBorder="1" applyAlignment="1">
      <alignment horizontal="right"/>
    </xf>
    <xf numFmtId="165" fontId="7" fillId="5" borderId="1" xfId="0" applyNumberFormat="1" applyFont="1" applyFill="1" applyBorder="1" applyAlignment="1">
      <alignment horizontal="left" vertical="center"/>
    </xf>
    <xf numFmtId="0" fontId="4" fillId="5" borderId="12" xfId="0" applyFont="1" applyFill="1" applyBorder="1" applyAlignment="1">
      <alignment/>
    </xf>
    <xf numFmtId="165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/>
    </xf>
    <xf numFmtId="165" fontId="4" fillId="5" borderId="8" xfId="0" applyNumberFormat="1" applyFont="1" applyFill="1" applyBorder="1" applyAlignment="1">
      <alignment/>
    </xf>
    <xf numFmtId="165" fontId="8" fillId="5" borderId="8" xfId="0" applyNumberFormat="1" applyFont="1" applyFill="1" applyBorder="1" applyAlignment="1">
      <alignment horizontal="left" vertical="center"/>
    </xf>
    <xf numFmtId="0" fontId="7" fillId="6" borderId="9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165" fontId="8" fillId="6" borderId="3" xfId="0" applyNumberFormat="1" applyFont="1" applyFill="1" applyBorder="1" applyAlignment="1">
      <alignment vertical="center" wrapText="1"/>
    </xf>
    <xf numFmtId="0" fontId="7" fillId="6" borderId="12" xfId="0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0" fontId="8" fillId="6" borderId="1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/>
    </xf>
    <xf numFmtId="165" fontId="4" fillId="6" borderId="1" xfId="0" applyNumberFormat="1" applyFont="1" applyFill="1" applyBorder="1" applyAlignment="1">
      <alignment/>
    </xf>
    <xf numFmtId="165" fontId="4" fillId="6" borderId="2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center" wrapText="1"/>
    </xf>
    <xf numFmtId="43" fontId="4" fillId="4" borderId="1" xfId="19" applyFont="1" applyFill="1" applyBorder="1" applyAlignment="1">
      <alignment/>
    </xf>
    <xf numFmtId="0" fontId="8" fillId="6" borderId="5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/>
    </xf>
    <xf numFmtId="165" fontId="4" fillId="6" borderId="8" xfId="0" applyNumberFormat="1" applyFont="1" applyFill="1" applyBorder="1" applyAlignment="1">
      <alignment/>
    </xf>
    <xf numFmtId="0" fontId="8" fillId="6" borderId="8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1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0" fontId="8" fillId="7" borderId="3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/>
    </xf>
    <xf numFmtId="165" fontId="7" fillId="7" borderId="1" xfId="0" applyNumberFormat="1" applyFont="1" applyFill="1" applyBorder="1" applyAlignment="1">
      <alignment/>
    </xf>
    <xf numFmtId="165" fontId="7" fillId="7" borderId="2" xfId="0" applyNumberFormat="1" applyFont="1" applyFill="1" applyBorder="1" applyAlignment="1">
      <alignment/>
    </xf>
    <xf numFmtId="0" fontId="8" fillId="7" borderId="1" xfId="0" applyFont="1" applyFill="1" applyBorder="1" applyAlignment="1">
      <alignment vertical="center" wrapText="1"/>
    </xf>
    <xf numFmtId="0" fontId="9" fillId="7" borderId="12" xfId="0" applyFont="1" applyFill="1" applyBorder="1" applyAlignment="1">
      <alignment/>
    </xf>
    <xf numFmtId="165" fontId="4" fillId="7" borderId="1" xfId="0" applyNumberFormat="1" applyFont="1" applyFill="1" applyBorder="1" applyAlignment="1">
      <alignment/>
    </xf>
    <xf numFmtId="165" fontId="4" fillId="7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/>
    </xf>
    <xf numFmtId="165" fontId="4" fillId="7" borderId="8" xfId="0" applyNumberFormat="1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7" fillId="8" borderId="11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12" xfId="0" applyFont="1" applyFill="1" applyBorder="1" applyAlignment="1">
      <alignment/>
    </xf>
    <xf numFmtId="165" fontId="7" fillId="8" borderId="1" xfId="0" applyNumberFormat="1" applyFont="1" applyFill="1" applyBorder="1" applyAlignment="1">
      <alignment/>
    </xf>
    <xf numFmtId="165" fontId="7" fillId="8" borderId="2" xfId="0" applyNumberFormat="1" applyFont="1" applyFill="1" applyBorder="1" applyAlignment="1">
      <alignment/>
    </xf>
    <xf numFmtId="165" fontId="4" fillId="8" borderId="1" xfId="0" applyNumberFormat="1" applyFont="1" applyFill="1" applyBorder="1" applyAlignment="1">
      <alignment vertical="center"/>
    </xf>
    <xf numFmtId="0" fontId="9" fillId="8" borderId="12" xfId="0" applyFont="1" applyFill="1" applyBorder="1" applyAlignment="1">
      <alignment/>
    </xf>
    <xf numFmtId="165" fontId="4" fillId="8" borderId="1" xfId="0" applyNumberFormat="1" applyFont="1" applyFill="1" applyBorder="1" applyAlignment="1">
      <alignment/>
    </xf>
    <xf numFmtId="165" fontId="4" fillId="8" borderId="2" xfId="0" applyNumberFormat="1" applyFont="1" applyFill="1" applyBorder="1" applyAlignment="1">
      <alignment/>
    </xf>
    <xf numFmtId="165" fontId="8" fillId="8" borderId="1" xfId="0" applyNumberFormat="1" applyFont="1" applyFill="1" applyBorder="1" applyAlignment="1">
      <alignment vertical="center"/>
    </xf>
    <xf numFmtId="165" fontId="8" fillId="8" borderId="5" xfId="0" applyNumberFormat="1" applyFont="1" applyFill="1" applyBorder="1" applyAlignment="1">
      <alignment vertical="center"/>
    </xf>
    <xf numFmtId="0" fontId="9" fillId="8" borderId="13" xfId="0" applyFont="1" applyFill="1" applyBorder="1" applyAlignment="1">
      <alignment/>
    </xf>
    <xf numFmtId="165" fontId="4" fillId="8" borderId="8" xfId="0" applyNumberFormat="1" applyFont="1" applyFill="1" applyBorder="1" applyAlignment="1">
      <alignment/>
    </xf>
    <xf numFmtId="165" fontId="4" fillId="8" borderId="14" xfId="0" applyNumberFormat="1" applyFont="1" applyFill="1" applyBorder="1" applyAlignment="1">
      <alignment/>
    </xf>
    <xf numFmtId="165" fontId="8" fillId="8" borderId="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7" borderId="5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2038350</xdr:colOff>
      <xdr:row>1</xdr:row>
      <xdr:rowOff>0</xdr:rowOff>
    </xdr:to>
    <xdr:pic>
      <xdr:nvPicPr>
        <xdr:cNvPr id="1" name="Picture 1" descr="logo scel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inelli\Desktop\AdBFinale_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2008"/>
      <sheetName val="Ipotesi1"/>
      <sheetName val="Ipotesi2"/>
      <sheetName val="All.DGR"/>
      <sheetName val="Blocco AIR"/>
      <sheetName val="ITALIA03_07"/>
      <sheetName val="SIMULA"/>
      <sheetName val="AS"/>
      <sheetName val="CH"/>
      <sheetName val="LV"/>
      <sheetName val="AQ"/>
      <sheetName val="PE"/>
      <sheetName val="TE"/>
      <sheetName val="DATI AZIENDE"/>
      <sheetName val="DATI REGIONE"/>
      <sheetName val="VECCHIO AZIENDE"/>
      <sheetName val="VECCHIO REGIONE"/>
      <sheetName val="VECCHIO BASE"/>
    </sheetNames>
    <sheetDataSet>
      <sheetData sheetId="2">
        <row r="9">
          <cell r="F9">
            <v>44503287.12</v>
          </cell>
        </row>
        <row r="10">
          <cell r="F10">
            <v>8451141.73</v>
          </cell>
        </row>
        <row r="11">
          <cell r="F11">
            <v>3551314.6500000004</v>
          </cell>
        </row>
        <row r="12">
          <cell r="F12">
            <v>129459</v>
          </cell>
        </row>
        <row r="13">
          <cell r="F13">
            <v>2199218.79</v>
          </cell>
        </row>
        <row r="14">
          <cell r="F14">
            <v>428572.23</v>
          </cell>
        </row>
        <row r="16">
          <cell r="F16">
            <v>187090.65000000002</v>
          </cell>
        </row>
        <row r="17">
          <cell r="F17">
            <v>420812.73</v>
          </cell>
        </row>
        <row r="18">
          <cell r="F18">
            <v>445140.87</v>
          </cell>
        </row>
        <row r="19">
          <cell r="F19">
            <v>2056109.0699999998</v>
          </cell>
        </row>
        <row r="20">
          <cell r="F20">
            <v>1243234.9500000002</v>
          </cell>
        </row>
        <row r="21">
          <cell r="F21">
            <v>873896.0700000001</v>
          </cell>
        </row>
        <row r="22">
          <cell r="F22">
            <v>0</v>
          </cell>
        </row>
        <row r="25">
          <cell r="F25">
            <v>1017548.331521739</v>
          </cell>
        </row>
        <row r="26">
          <cell r="F26">
            <v>3686348.25</v>
          </cell>
        </row>
        <row r="27">
          <cell r="F27">
            <v>992214.28</v>
          </cell>
        </row>
        <row r="29">
          <cell r="F29">
            <v>37006.43</v>
          </cell>
        </row>
        <row r="30">
          <cell r="F30">
            <v>82653</v>
          </cell>
        </row>
        <row r="31">
          <cell r="F31">
            <v>26625</v>
          </cell>
        </row>
        <row r="33">
          <cell r="F33">
            <v>14892.775</v>
          </cell>
        </row>
        <row r="34">
          <cell r="F34">
            <v>880495.3200000001</v>
          </cell>
        </row>
        <row r="35">
          <cell r="F35">
            <v>3193011.3100000005</v>
          </cell>
        </row>
        <row r="36">
          <cell r="F36">
            <v>4864889.040000001</v>
          </cell>
        </row>
        <row r="37">
          <cell r="F37">
            <v>5037093</v>
          </cell>
        </row>
        <row r="38">
          <cell r="F38">
            <v>1004292</v>
          </cell>
        </row>
        <row r="39">
          <cell r="F39">
            <v>0</v>
          </cell>
        </row>
        <row r="40">
          <cell r="F40">
            <v>105882.29</v>
          </cell>
        </row>
        <row r="41">
          <cell r="F41">
            <v>0</v>
          </cell>
        </row>
        <row r="42">
          <cell r="F42">
            <v>288615</v>
          </cell>
        </row>
        <row r="43">
          <cell r="F43">
            <v>29400</v>
          </cell>
        </row>
        <row r="45">
          <cell r="F45">
            <v>0</v>
          </cell>
        </row>
        <row r="46">
          <cell r="F46">
            <v>304500</v>
          </cell>
        </row>
        <row r="47">
          <cell r="F47">
            <v>13797.35</v>
          </cell>
        </row>
        <row r="49">
          <cell r="F49">
            <v>103884.94799999997</v>
          </cell>
        </row>
        <row r="50">
          <cell r="F50">
            <v>221870</v>
          </cell>
        </row>
        <row r="51">
          <cell r="F51">
            <v>56245</v>
          </cell>
        </row>
        <row r="52">
          <cell r="F52">
            <v>0.16000000000349246</v>
          </cell>
        </row>
        <row r="53">
          <cell r="F53">
            <v>3000.0300000000007</v>
          </cell>
        </row>
        <row r="54">
          <cell r="F54">
            <v>29999.78</v>
          </cell>
        </row>
        <row r="55">
          <cell r="F55">
            <v>50000</v>
          </cell>
        </row>
        <row r="56">
          <cell r="F56">
            <v>14330.15</v>
          </cell>
        </row>
        <row r="57">
          <cell r="F57">
            <v>74714.8</v>
          </cell>
        </row>
        <row r="58">
          <cell r="F58">
            <v>8361</v>
          </cell>
        </row>
        <row r="59">
          <cell r="F59">
            <v>0</v>
          </cell>
        </row>
        <row r="60">
          <cell r="F60">
            <v>8585815.90507602</v>
          </cell>
        </row>
        <row r="61">
          <cell r="F61">
            <v>170401.66</v>
          </cell>
        </row>
        <row r="66">
          <cell r="F66">
            <v>11099656.5</v>
          </cell>
        </row>
        <row r="67">
          <cell r="F67">
            <v>1819917.22</v>
          </cell>
        </row>
        <row r="68">
          <cell r="F68">
            <v>432991.48</v>
          </cell>
        </row>
        <row r="69">
          <cell r="F69">
            <v>11946</v>
          </cell>
        </row>
        <row r="70">
          <cell r="F70">
            <v>839985</v>
          </cell>
        </row>
        <row r="71">
          <cell r="F71">
            <v>0</v>
          </cell>
        </row>
        <row r="73">
          <cell r="F73">
            <v>820479</v>
          </cell>
        </row>
        <row r="74">
          <cell r="F74">
            <v>93438</v>
          </cell>
        </row>
        <row r="75">
          <cell r="F75">
            <v>93948.45000000001</v>
          </cell>
        </row>
        <row r="76">
          <cell r="F76">
            <v>460276.55999999994</v>
          </cell>
        </row>
        <row r="77">
          <cell r="F77">
            <v>104726.79000000001</v>
          </cell>
        </row>
        <row r="78">
          <cell r="F78">
            <v>113416.08</v>
          </cell>
        </row>
        <row r="81">
          <cell r="F81">
            <v>5159.700000000001</v>
          </cell>
        </row>
        <row r="82">
          <cell r="F82">
            <v>18597.6</v>
          </cell>
        </row>
        <row r="83">
          <cell r="F83">
            <v>77250</v>
          </cell>
        </row>
        <row r="84">
          <cell r="F84">
            <v>1826291.5899999999</v>
          </cell>
        </row>
        <row r="86">
          <cell r="F86">
            <v>43232.58</v>
          </cell>
        </row>
        <row r="87">
          <cell r="F87">
            <v>5270.18</v>
          </cell>
        </row>
        <row r="89">
          <cell r="F89">
            <v>1016276.685</v>
          </cell>
        </row>
        <row r="90">
          <cell r="F90">
            <v>520898.67000000004</v>
          </cell>
        </row>
        <row r="91">
          <cell r="F91">
            <v>0</v>
          </cell>
        </row>
        <row r="92">
          <cell r="F92">
            <v>674739.53</v>
          </cell>
        </row>
        <row r="93">
          <cell r="F93">
            <v>0</v>
          </cell>
        </row>
        <row r="94">
          <cell r="F94">
            <v>259999.66</v>
          </cell>
        </row>
        <row r="95">
          <cell r="F95">
            <v>1102201.9375</v>
          </cell>
        </row>
        <row r="96">
          <cell r="F96">
            <v>90658.536</v>
          </cell>
        </row>
        <row r="97">
          <cell r="F97">
            <v>1200</v>
          </cell>
        </row>
        <row r="99">
          <cell r="F99">
            <v>0</v>
          </cell>
        </row>
        <row r="100">
          <cell r="F100">
            <v>6554.099999999999</v>
          </cell>
        </row>
        <row r="101">
          <cell r="F101">
            <v>0</v>
          </cell>
        </row>
        <row r="102">
          <cell r="F102">
            <v>70200</v>
          </cell>
        </row>
        <row r="103">
          <cell r="F103">
            <v>360</v>
          </cell>
        </row>
        <row r="104">
          <cell r="F104">
            <v>110589.84</v>
          </cell>
        </row>
        <row r="105">
          <cell r="F105">
            <v>10000.020000000004</v>
          </cell>
        </row>
        <row r="106">
          <cell r="F106">
            <v>20309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2031243.4013612694</v>
          </cell>
        </row>
        <row r="112">
          <cell r="F112">
            <v>31855.11</v>
          </cell>
        </row>
        <row r="116">
          <cell r="F116">
            <v>12399567.120000001</v>
          </cell>
        </row>
        <row r="117">
          <cell r="F117">
            <v>830203.56</v>
          </cell>
        </row>
        <row r="118">
          <cell r="F118">
            <v>75408.45</v>
          </cell>
        </row>
        <row r="119">
          <cell r="F119">
            <v>1065.75</v>
          </cell>
        </row>
        <row r="120">
          <cell r="F120">
            <v>0</v>
          </cell>
        </row>
        <row r="121">
          <cell r="F121">
            <v>19546.35</v>
          </cell>
        </row>
        <row r="123">
          <cell r="F123">
            <v>2377947.7199999997</v>
          </cell>
        </row>
        <row r="124">
          <cell r="F124">
            <v>585137</v>
          </cell>
        </row>
        <row r="125">
          <cell r="F125">
            <v>12600</v>
          </cell>
        </row>
        <row r="126">
          <cell r="F126">
            <v>33075</v>
          </cell>
        </row>
        <row r="127">
          <cell r="F127">
            <v>118.12999999999738</v>
          </cell>
        </row>
        <row r="128">
          <cell r="F128">
            <v>80000.4</v>
          </cell>
        </row>
        <row r="129">
          <cell r="F129">
            <v>1268523.5849999997</v>
          </cell>
        </row>
        <row r="130">
          <cell r="F130">
            <v>112369.54</v>
          </cell>
        </row>
        <row r="131">
          <cell r="F131">
            <v>65303.26</v>
          </cell>
        </row>
        <row r="132">
          <cell r="F132">
            <v>0</v>
          </cell>
        </row>
        <row r="133">
          <cell r="F133">
            <v>2828.25</v>
          </cell>
        </row>
        <row r="134">
          <cell r="F134">
            <v>76275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1575</v>
          </cell>
        </row>
        <row r="139">
          <cell r="F139">
            <v>930</v>
          </cell>
        </row>
        <row r="140">
          <cell r="F140">
            <v>0</v>
          </cell>
        </row>
        <row r="141">
          <cell r="F141">
            <v>0</v>
          </cell>
        </row>
        <row r="143">
          <cell r="F143">
            <v>937.8000000000001</v>
          </cell>
        </row>
        <row r="144">
          <cell r="F144">
            <v>0</v>
          </cell>
        </row>
        <row r="145">
          <cell r="F145">
            <v>18608.83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1705424.8904829784</v>
          </cell>
        </row>
        <row r="151">
          <cell r="F151">
            <v>0</v>
          </cell>
        </row>
        <row r="152">
          <cell r="F152">
            <v>47407.98</v>
          </cell>
        </row>
        <row r="156">
          <cell r="F156">
            <v>124777.41200000001</v>
          </cell>
        </row>
        <row r="157">
          <cell r="F157">
            <v>8188.755999999998</v>
          </cell>
        </row>
        <row r="158">
          <cell r="F158">
            <v>5739.371999999999</v>
          </cell>
        </row>
        <row r="160">
          <cell r="F160">
            <v>5699.536</v>
          </cell>
        </row>
        <row r="161">
          <cell r="F161">
            <v>630.1999999999998</v>
          </cell>
        </row>
        <row r="162">
          <cell r="F162">
            <v>224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10</v>
          </cell>
        </row>
        <row r="167">
          <cell r="F167">
            <v>291</v>
          </cell>
        </row>
        <row r="168">
          <cell r="F168">
            <v>5</v>
          </cell>
        </row>
        <row r="170">
          <cell r="F170">
            <v>614.5899999999997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16702.719999999972</v>
          </cell>
        </row>
        <row r="175">
          <cell r="F175">
            <v>556.71</v>
          </cell>
        </row>
        <row r="179">
          <cell r="F179">
            <v>3724225.8600000003</v>
          </cell>
        </row>
        <row r="181">
          <cell r="F181">
            <v>444588.258</v>
          </cell>
        </row>
        <row r="182">
          <cell r="F182">
            <v>395982.4326875</v>
          </cell>
        </row>
        <row r="183">
          <cell r="F183">
            <v>116400</v>
          </cell>
        </row>
        <row r="184">
          <cell r="F184">
            <v>184350</v>
          </cell>
        </row>
        <row r="185">
          <cell r="F185">
            <v>865558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22328</v>
          </cell>
        </row>
        <row r="190">
          <cell r="F190">
            <v>500.22</v>
          </cell>
        </row>
        <row r="191">
          <cell r="F191">
            <v>2230.34</v>
          </cell>
        </row>
        <row r="192">
          <cell r="F192">
            <v>0</v>
          </cell>
        </row>
        <row r="194">
          <cell r="F194">
            <v>0</v>
          </cell>
        </row>
        <row r="195">
          <cell r="F195">
            <v>62504.81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747.4200000000001</v>
          </cell>
        </row>
        <row r="199">
          <cell r="F199">
            <v>556432.7945607114</v>
          </cell>
        </row>
        <row r="200">
          <cell r="F200">
            <v>0</v>
          </cell>
        </row>
        <row r="201">
          <cell r="F201">
            <v>108310.73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57">
      <selection activeCell="A60" sqref="A60"/>
    </sheetView>
  </sheetViews>
  <sheetFormatPr defaultColWidth="8.8515625" defaultRowHeight="12.75" outlineLevelRow="1"/>
  <cols>
    <col min="1" max="1" width="90.140625" style="1" bestFit="1" customWidth="1"/>
    <col min="2" max="2" width="23.421875" style="1" bestFit="1" customWidth="1"/>
    <col min="3" max="4" width="23.140625" style="1" customWidth="1"/>
    <col min="5" max="5" width="19.421875" style="117" bestFit="1" customWidth="1"/>
    <col min="6" max="6" width="168.00390625" style="118" customWidth="1"/>
    <col min="7" max="16384" width="8.8515625" style="1" customWidth="1"/>
  </cols>
  <sheetData>
    <row r="1" spans="2:6" ht="69.75" customHeight="1">
      <c r="B1" s="134" t="s">
        <v>143</v>
      </c>
      <c r="C1" s="135"/>
      <c r="D1" s="135"/>
      <c r="E1" s="135"/>
      <c r="F1" s="135"/>
    </row>
    <row r="2" spans="1:6" ht="18">
      <c r="A2" s="2" t="s">
        <v>144</v>
      </c>
      <c r="B2" s="2">
        <v>2007</v>
      </c>
      <c r="C2" s="2" t="s">
        <v>145</v>
      </c>
      <c r="D2" s="3" t="s">
        <v>146</v>
      </c>
      <c r="E2" s="4"/>
      <c r="F2" s="5" t="s">
        <v>147</v>
      </c>
    </row>
    <row r="3" spans="1:6" ht="18">
      <c r="A3" s="6" t="s">
        <v>148</v>
      </c>
      <c r="B3" s="7">
        <v>2091000000</v>
      </c>
      <c r="C3" s="7"/>
      <c r="D3" s="8">
        <v>2143000000</v>
      </c>
      <c r="E3" s="9"/>
      <c r="F3" s="10"/>
    </row>
    <row r="4" spans="1:6" ht="18">
      <c r="A4" s="11" t="s">
        <v>149</v>
      </c>
      <c r="B4" s="12">
        <v>150786000</v>
      </c>
      <c r="C4" s="12"/>
      <c r="D4" s="13">
        <v>150786000</v>
      </c>
      <c r="E4" s="9"/>
      <c r="F4" s="10"/>
    </row>
    <row r="5" spans="1:6" ht="18.75" thickBot="1">
      <c r="A5" s="11" t="s">
        <v>150</v>
      </c>
      <c r="B5" s="14">
        <v>150291559.04599997</v>
      </c>
      <c r="C5" s="14">
        <v>157362391.14538807</v>
      </c>
      <c r="D5" s="15">
        <f>D7+D64+D115+D155+D178</f>
        <v>149349549.51619023</v>
      </c>
      <c r="E5" s="16"/>
      <c r="F5" s="17"/>
    </row>
    <row r="6" spans="1:6" ht="18">
      <c r="A6" s="18" t="s">
        <v>151</v>
      </c>
      <c r="B6" s="19">
        <v>1034</v>
      </c>
      <c r="C6" s="20">
        <v>0.04640220173266379</v>
      </c>
      <c r="D6" s="21">
        <v>1034</v>
      </c>
      <c r="E6" s="22">
        <v>1034</v>
      </c>
      <c r="F6" s="23"/>
    </row>
    <row r="7" spans="1:6" ht="18">
      <c r="A7" s="24" t="s">
        <v>152</v>
      </c>
      <c r="B7" s="25">
        <v>97027003.82299998</v>
      </c>
      <c r="C7" s="25">
        <v>102531283.53722575</v>
      </c>
      <c r="D7" s="26">
        <f>D8+D33+D49+D61+D62</f>
        <v>98738226.33959776</v>
      </c>
      <c r="E7" s="27">
        <f>E8+E33+E49+E61+E62</f>
        <v>98738226.33959776</v>
      </c>
      <c r="F7" s="28"/>
    </row>
    <row r="8" spans="1:6" ht="18">
      <c r="A8" s="29" t="s">
        <v>153</v>
      </c>
      <c r="B8" s="30">
        <v>73445090.52999999</v>
      </c>
      <c r="C8" s="30">
        <v>73782303.99</v>
      </c>
      <c r="D8" s="31">
        <f>D9++D16+D24+D25+D29</f>
        <v>73682734.82152173</v>
      </c>
      <c r="E8" s="28">
        <f>E9++E16+E24+E25+E29</f>
        <v>73682734.82152173</v>
      </c>
      <c r="F8" s="28"/>
    </row>
    <row r="9" spans="1:6" ht="18">
      <c r="A9" s="32" t="s">
        <v>154</v>
      </c>
      <c r="B9" s="30">
        <v>58669951.04999999</v>
      </c>
      <c r="C9" s="30">
        <v>59262993.51999999</v>
      </c>
      <c r="D9" s="31">
        <f>SUM(D10:D15)</f>
        <v>59262993.51999999</v>
      </c>
      <c r="E9" s="28">
        <f>SUM(E10:E15)</f>
        <v>59262993.51999999</v>
      </c>
      <c r="F9" s="28"/>
    </row>
    <row r="10" spans="1:6" ht="18" outlineLevel="1">
      <c r="A10" s="33" t="s">
        <v>155</v>
      </c>
      <c r="B10" s="34">
        <v>44017945.47999999</v>
      </c>
      <c r="C10" s="34">
        <v>44503287.12</v>
      </c>
      <c r="D10" s="35">
        <f>'[1]Ipotesi2'!F9</f>
        <v>44503287.12</v>
      </c>
      <c r="E10" s="36">
        <f aca="true" t="shared" si="0" ref="E10:E15">D10</f>
        <v>44503287.12</v>
      </c>
      <c r="F10" s="10" t="s">
        <v>156</v>
      </c>
    </row>
    <row r="11" spans="1:6" ht="18" outlineLevel="1">
      <c r="A11" s="33" t="s">
        <v>157</v>
      </c>
      <c r="B11" s="34">
        <v>8451141.73</v>
      </c>
      <c r="C11" s="34">
        <v>8451141.73</v>
      </c>
      <c r="D11" s="35">
        <f>'[1]Ipotesi2'!F10</f>
        <v>8451141.73</v>
      </c>
      <c r="E11" s="36">
        <f t="shared" si="0"/>
        <v>8451141.73</v>
      </c>
      <c r="F11" s="10" t="s">
        <v>158</v>
      </c>
    </row>
    <row r="12" spans="1:6" ht="18" outlineLevel="1">
      <c r="A12" s="33" t="s">
        <v>159</v>
      </c>
      <c r="B12" s="34">
        <v>3520343.98</v>
      </c>
      <c r="C12" s="34">
        <v>3551314.65</v>
      </c>
      <c r="D12" s="35">
        <f>'[1]Ipotesi2'!F11</f>
        <v>3551314.6500000004</v>
      </c>
      <c r="E12" s="36">
        <f t="shared" si="0"/>
        <v>3551314.6500000004</v>
      </c>
      <c r="F12" s="10" t="s">
        <v>160</v>
      </c>
    </row>
    <row r="13" spans="1:6" ht="18" outlineLevel="1">
      <c r="A13" s="33" t="s">
        <v>161</v>
      </c>
      <c r="B13" s="34">
        <v>80442.82</v>
      </c>
      <c r="C13" s="34">
        <v>129459</v>
      </c>
      <c r="D13" s="35">
        <f>'[1]Ipotesi2'!F12</f>
        <v>129459</v>
      </c>
      <c r="E13" s="36">
        <f t="shared" si="0"/>
        <v>129459</v>
      </c>
      <c r="F13" s="10" t="s">
        <v>162</v>
      </c>
    </row>
    <row r="14" spans="1:6" ht="18" outlineLevel="1">
      <c r="A14" s="33" t="s">
        <v>163</v>
      </c>
      <c r="B14" s="34">
        <v>2199218.79</v>
      </c>
      <c r="C14" s="34">
        <v>2199218.79</v>
      </c>
      <c r="D14" s="35">
        <f>'[1]Ipotesi2'!F13</f>
        <v>2199218.79</v>
      </c>
      <c r="E14" s="36">
        <f t="shared" si="0"/>
        <v>2199218.79</v>
      </c>
      <c r="F14" s="10" t="s">
        <v>160</v>
      </c>
    </row>
    <row r="15" spans="1:6" ht="18" outlineLevel="1">
      <c r="A15" s="33" t="s">
        <v>164</v>
      </c>
      <c r="B15" s="34">
        <v>400858.25</v>
      </c>
      <c r="C15" s="34">
        <v>428572.23</v>
      </c>
      <c r="D15" s="35">
        <f>'[1]Ipotesi2'!F14</f>
        <v>428572.23</v>
      </c>
      <c r="E15" s="36">
        <f t="shared" si="0"/>
        <v>428572.23</v>
      </c>
      <c r="F15" s="10" t="s">
        <v>160</v>
      </c>
    </row>
    <row r="16" spans="1:6" ht="18">
      <c r="A16" s="32" t="s">
        <v>165</v>
      </c>
      <c r="B16" s="30">
        <v>5669923.720000001</v>
      </c>
      <c r="C16" s="30">
        <v>5226284.34</v>
      </c>
      <c r="D16" s="31">
        <f>SUM(D17:D23)</f>
        <v>5226284.34</v>
      </c>
      <c r="E16" s="28">
        <f>SUM(E17:E23)</f>
        <v>5226284.34</v>
      </c>
      <c r="F16" s="28"/>
    </row>
    <row r="17" spans="1:6" ht="18" outlineLevel="1">
      <c r="A17" s="33" t="s">
        <v>166</v>
      </c>
      <c r="B17" s="34">
        <v>345455.81</v>
      </c>
      <c r="C17" s="34">
        <v>187090.65</v>
      </c>
      <c r="D17" s="35">
        <f>'[1]Ipotesi2'!F16</f>
        <v>187090.65000000002</v>
      </c>
      <c r="E17" s="124">
        <f>SUM(D17:D22)</f>
        <v>5226284.34</v>
      </c>
      <c r="F17" s="129" t="s">
        <v>167</v>
      </c>
    </row>
    <row r="18" spans="1:6" ht="18" outlineLevel="1">
      <c r="A18" s="33" t="s">
        <v>168</v>
      </c>
      <c r="B18" s="34">
        <v>793867.03</v>
      </c>
      <c r="C18" s="34">
        <v>420812.73</v>
      </c>
      <c r="D18" s="35">
        <f>'[1]Ipotesi2'!F17</f>
        <v>420812.73</v>
      </c>
      <c r="E18" s="124"/>
      <c r="F18" s="130"/>
    </row>
    <row r="19" spans="1:6" ht="18" outlineLevel="1">
      <c r="A19" s="33" t="s">
        <v>169</v>
      </c>
      <c r="B19" s="34">
        <v>959691.45</v>
      </c>
      <c r="C19" s="34">
        <v>445140.87</v>
      </c>
      <c r="D19" s="35">
        <f>'[1]Ipotesi2'!F18</f>
        <v>445140.87</v>
      </c>
      <c r="E19" s="124"/>
      <c r="F19" s="130"/>
    </row>
    <row r="20" spans="1:6" ht="18" outlineLevel="1">
      <c r="A20" s="33" t="s">
        <v>170</v>
      </c>
      <c r="B20" s="34">
        <v>1834906.31</v>
      </c>
      <c r="C20" s="34">
        <v>2056109.07</v>
      </c>
      <c r="D20" s="35">
        <f>'[1]Ipotesi2'!F19</f>
        <v>2056109.0699999998</v>
      </c>
      <c r="E20" s="124"/>
      <c r="F20" s="130"/>
    </row>
    <row r="21" spans="1:6" ht="16.5" customHeight="1" outlineLevel="1">
      <c r="A21" s="33" t="s">
        <v>171</v>
      </c>
      <c r="B21" s="34">
        <v>850655.22</v>
      </c>
      <c r="C21" s="34">
        <v>1243234.95</v>
      </c>
      <c r="D21" s="35">
        <f>'[1]Ipotesi2'!F20</f>
        <v>1243234.9500000002</v>
      </c>
      <c r="E21" s="124"/>
      <c r="F21" s="130"/>
    </row>
    <row r="22" spans="1:6" ht="16.5" customHeight="1" outlineLevel="1">
      <c r="A22" s="33" t="s">
        <v>172</v>
      </c>
      <c r="B22" s="34">
        <v>825347.9</v>
      </c>
      <c r="C22" s="34">
        <v>873896.07</v>
      </c>
      <c r="D22" s="35">
        <f>'[1]Ipotesi2'!F21</f>
        <v>873896.0700000001</v>
      </c>
      <c r="E22" s="124"/>
      <c r="F22" s="131"/>
    </row>
    <row r="23" spans="1:6" ht="16.5" customHeight="1" outlineLevel="1">
      <c r="A23" s="33" t="s">
        <v>173</v>
      </c>
      <c r="B23" s="34">
        <v>60000</v>
      </c>
      <c r="C23" s="34">
        <v>0</v>
      </c>
      <c r="D23" s="35">
        <f>'[1]Ipotesi2'!F22</f>
        <v>0</v>
      </c>
      <c r="E23" s="37">
        <f>D23</f>
        <v>0</v>
      </c>
      <c r="F23" s="10" t="s">
        <v>174</v>
      </c>
    </row>
    <row r="24" spans="1:6" ht="18">
      <c r="A24" s="32" t="s">
        <v>175</v>
      </c>
      <c r="B24" s="30">
        <v>3351061.67</v>
      </c>
      <c r="C24" s="30">
        <v>3351061.67</v>
      </c>
      <c r="D24" s="31">
        <v>3351061.67</v>
      </c>
      <c r="E24" s="28">
        <v>3351061.67</v>
      </c>
      <c r="F24" s="28"/>
    </row>
    <row r="25" spans="1:6" ht="18">
      <c r="A25" s="32" t="s">
        <v>176</v>
      </c>
      <c r="B25" s="30">
        <v>5607869.66</v>
      </c>
      <c r="C25" s="30">
        <v>5795680.03</v>
      </c>
      <c r="D25" s="31">
        <f>SUM(D26:D28)</f>
        <v>5696110.8615217395</v>
      </c>
      <c r="E25" s="28">
        <f>SUM(E26:E28)</f>
        <v>5696110.8615217395</v>
      </c>
      <c r="F25" s="28"/>
    </row>
    <row r="26" spans="1:6" ht="18" outlineLevel="1">
      <c r="A26" s="33" t="s">
        <v>177</v>
      </c>
      <c r="B26" s="34">
        <v>929307.13</v>
      </c>
      <c r="C26" s="34">
        <v>1117117.5</v>
      </c>
      <c r="D26" s="35">
        <f>'[1]Ipotesi2'!F25</f>
        <v>1017548.331521739</v>
      </c>
      <c r="E26" s="36">
        <f>D26</f>
        <v>1017548.331521739</v>
      </c>
      <c r="F26" s="10" t="s">
        <v>178</v>
      </c>
    </row>
    <row r="27" spans="1:6" ht="18" outlineLevel="1">
      <c r="A27" s="33" t="s">
        <v>179</v>
      </c>
      <c r="B27" s="34">
        <v>3686348.25</v>
      </c>
      <c r="C27" s="34">
        <v>3686348.25</v>
      </c>
      <c r="D27" s="35">
        <f>'[1]Ipotesi2'!F26</f>
        <v>3686348.25</v>
      </c>
      <c r="E27" s="136">
        <f>SUM(D27:D28)</f>
        <v>4678562.53</v>
      </c>
      <c r="F27" s="129" t="s">
        <v>180</v>
      </c>
    </row>
    <row r="28" spans="1:6" ht="18" outlineLevel="1">
      <c r="A28" s="33" t="s">
        <v>181</v>
      </c>
      <c r="B28" s="34">
        <v>992214.28</v>
      </c>
      <c r="C28" s="34">
        <v>992214.28</v>
      </c>
      <c r="D28" s="35">
        <f>'[1]Ipotesi2'!F27</f>
        <v>992214.28</v>
      </c>
      <c r="E28" s="136"/>
      <c r="F28" s="131"/>
    </row>
    <row r="29" spans="1:6" ht="18">
      <c r="A29" s="32" t="s">
        <v>182</v>
      </c>
      <c r="B29" s="30">
        <v>146284.43</v>
      </c>
      <c r="C29" s="30">
        <v>146284.43</v>
      </c>
      <c r="D29" s="31">
        <f>SUM(D30:D32)</f>
        <v>146284.43</v>
      </c>
      <c r="E29" s="28">
        <f>SUM(E30:E32)</f>
        <v>146284.43</v>
      </c>
      <c r="F29" s="28"/>
    </row>
    <row r="30" spans="1:6" ht="18" outlineLevel="1">
      <c r="A30" s="33" t="s">
        <v>183</v>
      </c>
      <c r="B30" s="34">
        <v>37006.43</v>
      </c>
      <c r="C30" s="34">
        <v>37006.43</v>
      </c>
      <c r="D30" s="35">
        <f>'[1]Ipotesi2'!F29</f>
        <v>37006.43</v>
      </c>
      <c r="E30" s="124">
        <f>SUM(D30:D32)</f>
        <v>146284.43</v>
      </c>
      <c r="F30" s="129" t="s">
        <v>180</v>
      </c>
    </row>
    <row r="31" spans="1:6" ht="18" outlineLevel="1">
      <c r="A31" s="33" t="s">
        <v>184</v>
      </c>
      <c r="B31" s="34">
        <v>82653</v>
      </c>
      <c r="C31" s="34">
        <v>82653</v>
      </c>
      <c r="D31" s="35">
        <f>'[1]Ipotesi2'!F30</f>
        <v>82653</v>
      </c>
      <c r="E31" s="124"/>
      <c r="F31" s="130"/>
    </row>
    <row r="32" spans="1:6" ht="18" outlineLevel="1">
      <c r="A32" s="33" t="s">
        <v>109</v>
      </c>
      <c r="B32" s="34">
        <v>26625</v>
      </c>
      <c r="C32" s="34">
        <v>26625</v>
      </c>
      <c r="D32" s="35">
        <f>'[1]Ipotesi2'!F31</f>
        <v>26625</v>
      </c>
      <c r="E32" s="124"/>
      <c r="F32" s="131"/>
    </row>
    <row r="33" spans="1:6" ht="18">
      <c r="A33" s="29" t="s">
        <v>110</v>
      </c>
      <c r="B33" s="30">
        <v>13774616.145</v>
      </c>
      <c r="C33" s="30">
        <v>18233594.345000003</v>
      </c>
      <c r="D33" s="31">
        <f>SUM(D34:D48)</f>
        <v>15736868.085</v>
      </c>
      <c r="E33" s="28">
        <f>SUM(E34:E48)</f>
        <v>15736868.085</v>
      </c>
      <c r="F33" s="28"/>
    </row>
    <row r="34" spans="1:6" ht="18" outlineLevel="1">
      <c r="A34" s="33" t="s">
        <v>111</v>
      </c>
      <c r="B34" s="34">
        <v>880141.7</v>
      </c>
      <c r="C34" s="34">
        <v>880495.32</v>
      </c>
      <c r="D34" s="35">
        <f>'[1]Ipotesi2'!F34</f>
        <v>880495.3200000001</v>
      </c>
      <c r="E34" s="34">
        <f aca="true" t="shared" si="1" ref="E34:E40">D34</f>
        <v>880495.3200000001</v>
      </c>
      <c r="F34" s="10" t="s">
        <v>112</v>
      </c>
    </row>
    <row r="35" spans="1:6" ht="18" outlineLevel="1">
      <c r="A35" s="33" t="s">
        <v>113</v>
      </c>
      <c r="B35" s="34">
        <v>367929</v>
      </c>
      <c r="C35" s="34">
        <v>577230</v>
      </c>
      <c r="D35" s="38">
        <f>'[1]Ipotesi2'!F42</f>
        <v>288615</v>
      </c>
      <c r="E35" s="39">
        <f t="shared" si="1"/>
        <v>288615</v>
      </c>
      <c r="F35" s="40" t="s">
        <v>114</v>
      </c>
    </row>
    <row r="36" spans="1:6" ht="18" outlineLevel="1">
      <c r="A36" s="33" t="s">
        <v>115</v>
      </c>
      <c r="B36" s="34">
        <v>4259153.75</v>
      </c>
      <c r="C36" s="34">
        <v>4484900.31</v>
      </c>
      <c r="D36" s="38">
        <f>'[1]Ipotesi2'!F35</f>
        <v>3193011.3100000005</v>
      </c>
      <c r="E36" s="41">
        <f t="shared" si="1"/>
        <v>3193011.3100000005</v>
      </c>
      <c r="F36" s="10" t="s">
        <v>116</v>
      </c>
    </row>
    <row r="37" spans="1:6" ht="18" outlineLevel="1">
      <c r="A37" s="33" t="s">
        <v>117</v>
      </c>
      <c r="B37" s="34">
        <v>4064867.45</v>
      </c>
      <c r="C37" s="34">
        <v>6081111.300000001</v>
      </c>
      <c r="D37" s="38">
        <f>'[1]Ipotesi2'!F36</f>
        <v>4864889.040000001</v>
      </c>
      <c r="E37" s="38">
        <f t="shared" si="1"/>
        <v>4864889.040000001</v>
      </c>
      <c r="F37" s="10" t="s">
        <v>118</v>
      </c>
    </row>
    <row r="38" spans="1:6" ht="18" outlineLevel="1">
      <c r="A38" s="33" t="s">
        <v>119</v>
      </c>
      <c r="B38" s="34">
        <v>3373968.98</v>
      </c>
      <c r="C38" s="34">
        <v>5037093</v>
      </c>
      <c r="D38" s="35">
        <f>'[1]Ipotesi2'!F37</f>
        <v>5037093</v>
      </c>
      <c r="E38" s="38">
        <f t="shared" si="1"/>
        <v>5037093</v>
      </c>
      <c r="F38" s="10" t="s">
        <v>167</v>
      </c>
    </row>
    <row r="39" spans="1:6" ht="18" outlineLevel="1">
      <c r="A39" s="33" t="s">
        <v>120</v>
      </c>
      <c r="B39" s="34">
        <v>668765.2</v>
      </c>
      <c r="C39" s="34">
        <v>1004292</v>
      </c>
      <c r="D39" s="35">
        <f>'[1]Ipotesi2'!F38</f>
        <v>1004292</v>
      </c>
      <c r="E39" s="38">
        <f t="shared" si="1"/>
        <v>1004292</v>
      </c>
      <c r="F39" s="10" t="s">
        <v>180</v>
      </c>
    </row>
    <row r="40" spans="1:6" ht="18" outlineLevel="1">
      <c r="A40" s="33" t="s">
        <v>121</v>
      </c>
      <c r="B40" s="34">
        <v>0</v>
      </c>
      <c r="C40" s="34">
        <v>0</v>
      </c>
      <c r="D40" s="35">
        <f>'[1]Ipotesi2'!F39</f>
        <v>0</v>
      </c>
      <c r="E40" s="38">
        <f t="shared" si="1"/>
        <v>0</v>
      </c>
      <c r="F40" s="10" t="s">
        <v>122</v>
      </c>
    </row>
    <row r="41" spans="1:6" ht="18" outlineLevel="1">
      <c r="A41" s="33" t="s">
        <v>123</v>
      </c>
      <c r="B41" s="34">
        <v>105882.29</v>
      </c>
      <c r="C41" s="34">
        <v>105882.29</v>
      </c>
      <c r="D41" s="35">
        <f>'[1]Ipotesi2'!F40</f>
        <v>105882.29</v>
      </c>
      <c r="E41" s="124">
        <f>SUM(D41:D47)</f>
        <v>163972.41499999998</v>
      </c>
      <c r="F41" s="129" t="s">
        <v>180</v>
      </c>
    </row>
    <row r="42" spans="1:6" ht="18" outlineLevel="1">
      <c r="A42" s="33" t="s">
        <v>124</v>
      </c>
      <c r="B42" s="34">
        <v>0</v>
      </c>
      <c r="C42" s="34">
        <v>0</v>
      </c>
      <c r="D42" s="35">
        <f>'[1]Ipotesi2'!F41</f>
        <v>0</v>
      </c>
      <c r="E42" s="124"/>
      <c r="F42" s="130"/>
    </row>
    <row r="43" spans="1:6" ht="18" outlineLevel="1">
      <c r="A43" s="33" t="s">
        <v>125</v>
      </c>
      <c r="B43" s="34">
        <v>24966.65</v>
      </c>
      <c r="C43" s="34">
        <v>29400</v>
      </c>
      <c r="D43" s="35">
        <f>'[1]Ipotesi2'!F43</f>
        <v>29400</v>
      </c>
      <c r="E43" s="124"/>
      <c r="F43" s="130"/>
    </row>
    <row r="44" spans="1:6" ht="18" outlineLevel="1">
      <c r="A44" s="33" t="s">
        <v>126</v>
      </c>
      <c r="B44" s="34">
        <v>0</v>
      </c>
      <c r="C44" s="34">
        <v>0</v>
      </c>
      <c r="D44" s="35">
        <v>0</v>
      </c>
      <c r="E44" s="124"/>
      <c r="F44" s="130"/>
    </row>
    <row r="45" spans="1:6" ht="18" outlineLevel="1">
      <c r="A45" s="33" t="s">
        <v>127</v>
      </c>
      <c r="B45" s="34">
        <v>0</v>
      </c>
      <c r="C45" s="34">
        <v>0</v>
      </c>
      <c r="D45" s="35">
        <f>'[1]Ipotesi2'!F45</f>
        <v>0</v>
      </c>
      <c r="E45" s="124"/>
      <c r="F45" s="130"/>
    </row>
    <row r="46" spans="1:6" ht="18" outlineLevel="1">
      <c r="A46" s="33" t="s">
        <v>128</v>
      </c>
      <c r="B46" s="34">
        <v>14892.775</v>
      </c>
      <c r="C46" s="34">
        <v>14892.775</v>
      </c>
      <c r="D46" s="35">
        <f>'[1]Ipotesi2'!F33</f>
        <v>14892.775</v>
      </c>
      <c r="E46" s="124"/>
      <c r="F46" s="130"/>
    </row>
    <row r="47" spans="1:6" ht="18" outlineLevel="1">
      <c r="A47" s="33" t="s">
        <v>129</v>
      </c>
      <c r="B47" s="34">
        <v>13797.35</v>
      </c>
      <c r="C47" s="34">
        <v>13797.35</v>
      </c>
      <c r="D47" s="35">
        <f>'[1]Ipotesi2'!F47</f>
        <v>13797.35</v>
      </c>
      <c r="E47" s="124"/>
      <c r="F47" s="131"/>
    </row>
    <row r="48" spans="1:6" ht="18" outlineLevel="1">
      <c r="A48" s="33" t="s">
        <v>130</v>
      </c>
      <c r="B48" s="34">
        <v>251</v>
      </c>
      <c r="C48" s="34">
        <v>4500</v>
      </c>
      <c r="D48" s="35">
        <f>'[1]Ipotesi2'!F46</f>
        <v>304500</v>
      </c>
      <c r="E48" s="36">
        <f>D48</f>
        <v>304500</v>
      </c>
      <c r="F48" s="10" t="s">
        <v>131</v>
      </c>
    </row>
    <row r="49" spans="1:6" ht="18">
      <c r="A49" s="29" t="s">
        <v>132</v>
      </c>
      <c r="B49" s="30">
        <v>1200136.758</v>
      </c>
      <c r="C49" s="30">
        <v>1428770.8679999998</v>
      </c>
      <c r="D49" s="31">
        <f>SUM(D50:D60)</f>
        <v>562405.8680000001</v>
      </c>
      <c r="E49" s="28">
        <f>SUM(E50:E60)</f>
        <v>562405.8680000001</v>
      </c>
      <c r="F49" s="28"/>
    </row>
    <row r="50" spans="1:6" ht="18" outlineLevel="1">
      <c r="A50" s="33" t="s">
        <v>133</v>
      </c>
      <c r="B50" s="34">
        <v>703884.948</v>
      </c>
      <c r="C50" s="34">
        <v>703884.948</v>
      </c>
      <c r="D50" s="35">
        <f>'[1]Ipotesi2'!F49</f>
        <v>103884.94799999997</v>
      </c>
      <c r="E50" s="36">
        <f>D50</f>
        <v>103884.94799999997</v>
      </c>
      <c r="F50" s="10" t="s">
        <v>134</v>
      </c>
    </row>
    <row r="51" spans="1:6" ht="18" outlineLevel="1">
      <c r="A51" s="33" t="s">
        <v>135</v>
      </c>
      <c r="B51" s="34">
        <v>221870</v>
      </c>
      <c r="C51" s="34">
        <v>307848</v>
      </c>
      <c r="D51" s="35">
        <f>'[1]Ipotesi2'!F50</f>
        <v>221870</v>
      </c>
      <c r="E51" s="126">
        <f>SUM(D51:D58)</f>
        <v>444190.7700000001</v>
      </c>
      <c r="F51" s="129" t="s">
        <v>136</v>
      </c>
    </row>
    <row r="52" spans="1:6" ht="18" outlineLevel="1">
      <c r="A52" s="33" t="s">
        <v>137</v>
      </c>
      <c r="B52" s="34">
        <v>106245</v>
      </c>
      <c r="C52" s="34">
        <v>106245</v>
      </c>
      <c r="D52" s="35">
        <f>'[1]Ipotesi2'!F51</f>
        <v>56245</v>
      </c>
      <c r="E52" s="127"/>
      <c r="F52" s="130"/>
    </row>
    <row r="53" spans="1:6" ht="18" outlineLevel="1">
      <c r="A53" s="33" t="s">
        <v>138</v>
      </c>
      <c r="B53" s="34">
        <v>39704.16</v>
      </c>
      <c r="C53" s="34">
        <v>39704.16</v>
      </c>
      <c r="D53" s="35">
        <f>'[1]Ipotesi2'!F52</f>
        <v>0.16000000000349246</v>
      </c>
      <c r="E53" s="127"/>
      <c r="F53" s="130"/>
    </row>
    <row r="54" spans="1:6" ht="18" outlineLevel="1">
      <c r="A54" s="33" t="s">
        <v>139</v>
      </c>
      <c r="B54" s="34">
        <v>1750</v>
      </c>
      <c r="C54" s="34">
        <v>7395.03</v>
      </c>
      <c r="D54" s="35">
        <f>'[1]Ipotesi2'!F53</f>
        <v>3000.0300000000007</v>
      </c>
      <c r="E54" s="127"/>
      <c r="F54" s="130"/>
    </row>
    <row r="55" spans="1:6" ht="18" outlineLevel="1">
      <c r="A55" s="33" t="s">
        <v>140</v>
      </c>
      <c r="B55" s="34">
        <v>2300</v>
      </c>
      <c r="C55" s="34">
        <v>68172.78</v>
      </c>
      <c r="D55" s="35">
        <f>'[1]Ipotesi2'!F54</f>
        <v>29999.78</v>
      </c>
      <c r="E55" s="127"/>
      <c r="F55" s="130"/>
    </row>
    <row r="56" spans="1:6" ht="18" outlineLevel="1">
      <c r="A56" s="33" t="s">
        <v>141</v>
      </c>
      <c r="B56" s="34">
        <v>26976.7</v>
      </c>
      <c r="C56" s="34">
        <v>98115</v>
      </c>
      <c r="D56" s="35">
        <f>'[1]Ipotesi2'!F55</f>
        <v>50000</v>
      </c>
      <c r="E56" s="127"/>
      <c r="F56" s="130"/>
    </row>
    <row r="57" spans="1:6" ht="18" outlineLevel="1">
      <c r="A57" s="33" t="s">
        <v>142</v>
      </c>
      <c r="B57" s="34">
        <v>74714.8</v>
      </c>
      <c r="C57" s="34">
        <v>74714.8</v>
      </c>
      <c r="D57" s="35">
        <f>'[1]Ipotesi2'!F57</f>
        <v>74714.8</v>
      </c>
      <c r="E57" s="127"/>
      <c r="F57" s="130"/>
    </row>
    <row r="58" spans="1:6" ht="18" outlineLevel="1">
      <c r="A58" s="33" t="s">
        <v>75</v>
      </c>
      <c r="B58" s="34">
        <v>8361</v>
      </c>
      <c r="C58" s="34">
        <v>8361</v>
      </c>
      <c r="D58" s="35">
        <f>'[1]Ipotesi2'!F58</f>
        <v>8361</v>
      </c>
      <c r="E58" s="127"/>
      <c r="F58" s="130"/>
    </row>
    <row r="59" spans="1:6" ht="18" outlineLevel="1">
      <c r="A59" s="33" t="s">
        <v>76</v>
      </c>
      <c r="B59" s="34">
        <v>0</v>
      </c>
      <c r="C59" s="34">
        <v>0</v>
      </c>
      <c r="D59" s="35">
        <f>'[1]Ipotesi2'!F59</f>
        <v>0</v>
      </c>
      <c r="E59" s="128"/>
      <c r="F59" s="131"/>
    </row>
    <row r="60" spans="1:6" ht="18" outlineLevel="1">
      <c r="A60" s="33" t="s">
        <v>77</v>
      </c>
      <c r="B60" s="34">
        <v>14330.15</v>
      </c>
      <c r="C60" s="34">
        <v>14330.15</v>
      </c>
      <c r="D60" s="35">
        <f>'[1]Ipotesi2'!F56</f>
        <v>14330.15</v>
      </c>
      <c r="E60" s="36">
        <f>D60</f>
        <v>14330.15</v>
      </c>
      <c r="F60" s="10" t="s">
        <v>78</v>
      </c>
    </row>
    <row r="61" spans="1:6" ht="18">
      <c r="A61" s="29" t="s">
        <v>79</v>
      </c>
      <c r="B61" s="30">
        <v>8436758.73</v>
      </c>
      <c r="C61" s="30">
        <v>8916212.674225764</v>
      </c>
      <c r="D61" s="31">
        <f>'[1]Ipotesi2'!F60</f>
        <v>8585815.90507602</v>
      </c>
      <c r="E61" s="31">
        <f>D61</f>
        <v>8585815.90507602</v>
      </c>
      <c r="F61" s="42" t="s">
        <v>80</v>
      </c>
    </row>
    <row r="62" spans="1:6" ht="18.75" thickBot="1">
      <c r="A62" s="43" t="s">
        <v>81</v>
      </c>
      <c r="B62" s="44">
        <v>170401.66</v>
      </c>
      <c r="C62" s="30">
        <v>170401.66</v>
      </c>
      <c r="D62" s="31">
        <f>'[1]Ipotesi2'!F61</f>
        <v>170401.66</v>
      </c>
      <c r="E62" s="31">
        <f>D62</f>
        <v>170401.66</v>
      </c>
      <c r="F62" s="45" t="s">
        <v>78</v>
      </c>
    </row>
    <row r="63" spans="1:6" ht="18">
      <c r="A63" s="46" t="s">
        <v>82</v>
      </c>
      <c r="B63" s="47">
        <v>184</v>
      </c>
      <c r="C63" s="20">
        <v>0.012066291679100907</v>
      </c>
      <c r="D63" s="48">
        <v>184</v>
      </c>
      <c r="E63" s="49">
        <v>184</v>
      </c>
      <c r="F63" s="50"/>
    </row>
    <row r="64" spans="1:6" ht="18">
      <c r="A64" s="51" t="s">
        <v>83</v>
      </c>
      <c r="B64" s="52">
        <v>25230615.900999997</v>
      </c>
      <c r="C64" s="52">
        <v>25664254.364120655</v>
      </c>
      <c r="D64" s="53">
        <f>D65+D89+D99+D112+D113</f>
        <v>24248871.399861272</v>
      </c>
      <c r="E64" s="54">
        <f>E65+E89+E99+E112+E113</f>
        <v>24248871.399861272</v>
      </c>
      <c r="F64" s="55" t="s">
        <v>84</v>
      </c>
    </row>
    <row r="65" spans="1:6" ht="18">
      <c r="A65" s="56" t="s">
        <v>153</v>
      </c>
      <c r="B65" s="57">
        <v>18467782.75</v>
      </c>
      <c r="C65" s="57">
        <v>18618911.910000004</v>
      </c>
      <c r="D65" s="58">
        <f>D66+D73+D80+D81+D86</f>
        <v>18301784.910000004</v>
      </c>
      <c r="E65" s="59">
        <v>18301784.910000004</v>
      </c>
      <c r="F65" s="60"/>
    </row>
    <row r="66" spans="1:6" ht="18">
      <c r="A66" s="61" t="s">
        <v>85</v>
      </c>
      <c r="B66" s="57">
        <v>14131299.07</v>
      </c>
      <c r="C66" s="57">
        <v>14204496.200000001</v>
      </c>
      <c r="D66" s="58">
        <f>SUM(D67:D72)</f>
        <v>14204496.200000001</v>
      </c>
      <c r="E66" s="59">
        <f>SUM(E67:E72)</f>
        <v>14204496.200000001</v>
      </c>
      <c r="F66" s="60"/>
    </row>
    <row r="67" spans="1:6" ht="18" outlineLevel="1">
      <c r="A67" s="33" t="s">
        <v>155</v>
      </c>
      <c r="B67" s="34">
        <v>11059146.59</v>
      </c>
      <c r="C67" s="34">
        <v>11099656.5</v>
      </c>
      <c r="D67" s="35">
        <f>'[1]Ipotesi2'!F66</f>
        <v>11099656.5</v>
      </c>
      <c r="E67" s="62">
        <v>11099656.5</v>
      </c>
      <c r="F67" s="10" t="s">
        <v>156</v>
      </c>
    </row>
    <row r="68" spans="1:6" ht="18" outlineLevel="1">
      <c r="A68" s="33" t="s">
        <v>86</v>
      </c>
      <c r="B68" s="34">
        <v>1819917.22</v>
      </c>
      <c r="C68" s="34">
        <v>1819917.22</v>
      </c>
      <c r="D68" s="35">
        <f>'[1]Ipotesi2'!F67</f>
        <v>1819917.22</v>
      </c>
      <c r="E68" s="62">
        <v>1819917.22</v>
      </c>
      <c r="F68" s="10" t="s">
        <v>87</v>
      </c>
    </row>
    <row r="69" spans="1:6" ht="18" outlineLevel="1">
      <c r="A69" s="33" t="s">
        <v>88</v>
      </c>
      <c r="B69" s="34">
        <v>432991.48</v>
      </c>
      <c r="C69" s="34">
        <v>432991.48</v>
      </c>
      <c r="D69" s="35">
        <f>'[1]Ipotesi2'!F68</f>
        <v>432991.48</v>
      </c>
      <c r="E69" s="62">
        <v>432991.48</v>
      </c>
      <c r="F69" s="10" t="s">
        <v>89</v>
      </c>
    </row>
    <row r="70" spans="1:6" ht="18" outlineLevel="1">
      <c r="A70" s="33" t="s">
        <v>161</v>
      </c>
      <c r="B70" s="34">
        <v>9914.78</v>
      </c>
      <c r="C70" s="34">
        <v>11946</v>
      </c>
      <c r="D70" s="35">
        <f>'[1]Ipotesi2'!F69</f>
        <v>11946</v>
      </c>
      <c r="E70" s="62">
        <v>11946</v>
      </c>
      <c r="F70" s="10" t="s">
        <v>90</v>
      </c>
    </row>
    <row r="71" spans="1:6" ht="18" outlineLevel="1">
      <c r="A71" s="33" t="s">
        <v>91</v>
      </c>
      <c r="B71" s="34">
        <v>809329</v>
      </c>
      <c r="C71" s="34">
        <v>839985</v>
      </c>
      <c r="D71" s="35">
        <f>'[1]Ipotesi2'!F70</f>
        <v>839985</v>
      </c>
      <c r="E71" s="62">
        <v>839985</v>
      </c>
      <c r="F71" s="10" t="s">
        <v>156</v>
      </c>
    </row>
    <row r="72" spans="1:6" ht="18" outlineLevel="1">
      <c r="A72" s="33" t="s">
        <v>92</v>
      </c>
      <c r="B72" s="34">
        <v>0</v>
      </c>
      <c r="C72" s="34">
        <v>0</v>
      </c>
      <c r="D72" s="35">
        <f>'[1]Ipotesi2'!F71</f>
        <v>0</v>
      </c>
      <c r="E72" s="62">
        <v>0</v>
      </c>
      <c r="F72" s="10"/>
    </row>
    <row r="73" spans="1:6" ht="18">
      <c r="A73" s="61" t="s">
        <v>93</v>
      </c>
      <c r="B73" s="57">
        <v>1643860.21</v>
      </c>
      <c r="C73" s="57">
        <v>1686284.88</v>
      </c>
      <c r="D73" s="58">
        <f>SUM(D74:D79)</f>
        <v>1686284.88</v>
      </c>
      <c r="E73" s="59">
        <f>SUM(E74:E79)</f>
        <v>1686284.88</v>
      </c>
      <c r="F73" s="60"/>
    </row>
    <row r="74" spans="1:6" ht="18" outlineLevel="1">
      <c r="A74" s="33" t="s">
        <v>166</v>
      </c>
      <c r="B74" s="34">
        <v>811200.66</v>
      </c>
      <c r="C74" s="34">
        <v>820479</v>
      </c>
      <c r="D74" s="35">
        <f>'[1]Ipotesi2'!F73</f>
        <v>820479</v>
      </c>
      <c r="E74" s="133">
        <f>SUM(D74:D79)</f>
        <v>1686284.88</v>
      </c>
      <c r="F74" s="129" t="s">
        <v>167</v>
      </c>
    </row>
    <row r="75" spans="1:6" ht="18" outlineLevel="1">
      <c r="A75" s="33" t="s">
        <v>168</v>
      </c>
      <c r="B75" s="34">
        <v>103432.82</v>
      </c>
      <c r="C75" s="34">
        <v>93438</v>
      </c>
      <c r="D75" s="35">
        <f>'[1]Ipotesi2'!F74</f>
        <v>93438</v>
      </c>
      <c r="E75" s="133"/>
      <c r="F75" s="130"/>
    </row>
    <row r="76" spans="1:6" ht="18" outlineLevel="1">
      <c r="A76" s="33" t="s">
        <v>169</v>
      </c>
      <c r="B76" s="34">
        <v>83437.73</v>
      </c>
      <c r="C76" s="34">
        <v>93948.45</v>
      </c>
      <c r="D76" s="35">
        <f>'[1]Ipotesi2'!F75</f>
        <v>93948.45000000001</v>
      </c>
      <c r="E76" s="133"/>
      <c r="F76" s="130"/>
    </row>
    <row r="77" spans="1:6" ht="18" outlineLevel="1">
      <c r="A77" s="33" t="s">
        <v>170</v>
      </c>
      <c r="B77" s="34">
        <v>442320.01</v>
      </c>
      <c r="C77" s="34">
        <v>460276.56</v>
      </c>
      <c r="D77" s="35">
        <f>'[1]Ipotesi2'!F76</f>
        <v>460276.55999999994</v>
      </c>
      <c r="E77" s="133"/>
      <c r="F77" s="130"/>
    </row>
    <row r="78" spans="1:6" ht="18" outlineLevel="1">
      <c r="A78" s="33" t="s">
        <v>171</v>
      </c>
      <c r="B78" s="34">
        <v>95356.11</v>
      </c>
      <c r="C78" s="34">
        <v>104726.79</v>
      </c>
      <c r="D78" s="35">
        <f>'[1]Ipotesi2'!F77</f>
        <v>104726.79000000001</v>
      </c>
      <c r="E78" s="133"/>
      <c r="F78" s="130"/>
    </row>
    <row r="79" spans="1:6" ht="18" outlineLevel="1">
      <c r="A79" s="33" t="s">
        <v>172</v>
      </c>
      <c r="B79" s="34">
        <v>108112.88</v>
      </c>
      <c r="C79" s="34">
        <v>113416.08</v>
      </c>
      <c r="D79" s="35">
        <f>'[1]Ipotesi2'!F78</f>
        <v>113416.08</v>
      </c>
      <c r="E79" s="133"/>
      <c r="F79" s="131"/>
    </row>
    <row r="80" spans="1:6" ht="18">
      <c r="A80" s="61" t="s">
        <v>94</v>
      </c>
      <c r="B80" s="57">
        <v>435202.18</v>
      </c>
      <c r="C80" s="57">
        <v>435202.18</v>
      </c>
      <c r="D80" s="58">
        <v>435202.18</v>
      </c>
      <c r="E80" s="59">
        <v>435202.18</v>
      </c>
      <c r="F80" s="55" t="s">
        <v>89</v>
      </c>
    </row>
    <row r="81" spans="1:6" ht="18">
      <c r="A81" s="61" t="s">
        <v>95</v>
      </c>
      <c r="B81" s="57">
        <v>2228558.09</v>
      </c>
      <c r="C81" s="57">
        <v>2244425.89</v>
      </c>
      <c r="D81" s="58">
        <v>1927298.89</v>
      </c>
      <c r="E81" s="59">
        <v>1927298.89</v>
      </c>
      <c r="F81" s="60"/>
    </row>
    <row r="82" spans="1:6" ht="18" outlineLevel="1">
      <c r="A82" s="33" t="s">
        <v>96</v>
      </c>
      <c r="B82" s="34">
        <v>5348.2</v>
      </c>
      <c r="C82" s="34">
        <v>5159.7</v>
      </c>
      <c r="D82" s="35">
        <f>'[1]Ipotesi2'!F81</f>
        <v>5159.700000000001</v>
      </c>
      <c r="E82" s="133">
        <f>SUM(D82:D84)</f>
        <v>101007.3</v>
      </c>
      <c r="F82" s="129" t="s">
        <v>180</v>
      </c>
    </row>
    <row r="83" spans="1:6" ht="18" outlineLevel="1">
      <c r="A83" s="33" t="s">
        <v>179</v>
      </c>
      <c r="B83" s="34">
        <v>20166.3</v>
      </c>
      <c r="C83" s="34">
        <v>18597.6</v>
      </c>
      <c r="D83" s="35">
        <f>'[1]Ipotesi2'!F82</f>
        <v>18597.6</v>
      </c>
      <c r="E83" s="133"/>
      <c r="F83" s="130"/>
    </row>
    <row r="84" spans="1:6" ht="18" outlineLevel="1">
      <c r="A84" s="33" t="s">
        <v>97</v>
      </c>
      <c r="B84" s="34">
        <v>59625</v>
      </c>
      <c r="C84" s="34">
        <v>77250</v>
      </c>
      <c r="D84" s="35">
        <f>'[1]Ipotesi2'!F83</f>
        <v>77250</v>
      </c>
      <c r="E84" s="133"/>
      <c r="F84" s="131"/>
    </row>
    <row r="85" spans="1:6" ht="33.75" outlineLevel="1">
      <c r="A85" s="33" t="s">
        <v>98</v>
      </c>
      <c r="B85" s="34">
        <v>2143418.59</v>
      </c>
      <c r="C85" s="34">
        <v>2143418.59</v>
      </c>
      <c r="D85" s="35">
        <f>'[1]Ipotesi2'!F84</f>
        <v>1826291.5899999999</v>
      </c>
      <c r="E85" s="62">
        <v>1826291.59</v>
      </c>
      <c r="F85" s="10" t="s">
        <v>99</v>
      </c>
    </row>
    <row r="86" spans="1:6" ht="18">
      <c r="A86" s="61" t="s">
        <v>182</v>
      </c>
      <c r="B86" s="57">
        <v>28863.2</v>
      </c>
      <c r="C86" s="57">
        <v>48502.76</v>
      </c>
      <c r="D86" s="58">
        <f>SUM(D87:D88)</f>
        <v>48502.76</v>
      </c>
      <c r="E86" s="59">
        <f>SUM(E87:E88)</f>
        <v>48502.76</v>
      </c>
      <c r="F86" s="59"/>
    </row>
    <row r="87" spans="1:6" ht="18" outlineLevel="1">
      <c r="A87" s="33" t="s">
        <v>100</v>
      </c>
      <c r="B87" s="34">
        <v>23593.02</v>
      </c>
      <c r="C87" s="34">
        <v>43232.58</v>
      </c>
      <c r="D87" s="35">
        <f>'[1]Ipotesi2'!F86</f>
        <v>43232.58</v>
      </c>
      <c r="E87" s="63">
        <f>D87</f>
        <v>43232.58</v>
      </c>
      <c r="F87" s="129" t="s">
        <v>136</v>
      </c>
    </row>
    <row r="88" spans="1:6" ht="18" outlineLevel="1">
      <c r="A88" s="33" t="s">
        <v>101</v>
      </c>
      <c r="B88" s="34">
        <v>5270.18</v>
      </c>
      <c r="C88" s="34">
        <v>5270.18</v>
      </c>
      <c r="D88" s="35">
        <f>'[1]Ipotesi2'!F87</f>
        <v>5270.18</v>
      </c>
      <c r="E88" s="63">
        <f>D88</f>
        <v>5270.18</v>
      </c>
      <c r="F88" s="131"/>
    </row>
    <row r="89" spans="1:6" ht="18">
      <c r="A89" s="56" t="s">
        <v>110</v>
      </c>
      <c r="B89" s="57">
        <v>4347695.591</v>
      </c>
      <c r="C89" s="57">
        <v>4556053.331</v>
      </c>
      <c r="D89" s="58">
        <f>SUM(D90:D98)</f>
        <v>3665975.0185000002</v>
      </c>
      <c r="E89" s="59">
        <f>SUM(E90:E98)</f>
        <v>3665975.0185000002</v>
      </c>
      <c r="F89" s="55"/>
    </row>
    <row r="90" spans="1:6" ht="33.75" outlineLevel="1">
      <c r="A90" s="33" t="s">
        <v>102</v>
      </c>
      <c r="B90" s="34">
        <v>1805823.06</v>
      </c>
      <c r="C90" s="34">
        <v>1991276.25</v>
      </c>
      <c r="D90" s="35">
        <f>'[1]Ipotesi2'!F95</f>
        <v>1102201.9375</v>
      </c>
      <c r="E90" s="62">
        <v>1102201.9375</v>
      </c>
      <c r="F90" s="10" t="s">
        <v>103</v>
      </c>
    </row>
    <row r="91" spans="1:6" ht="18" outlineLevel="1">
      <c r="A91" s="33" t="s">
        <v>104</v>
      </c>
      <c r="B91" s="34">
        <v>506818.62</v>
      </c>
      <c r="C91" s="34">
        <v>520898.67</v>
      </c>
      <c r="D91" s="35">
        <f>'[1]Ipotesi2'!F90</f>
        <v>520898.67000000004</v>
      </c>
      <c r="E91" s="133">
        <f>SUM(D91:D92)</f>
        <v>520898.67000000004</v>
      </c>
      <c r="F91" s="129" t="s">
        <v>112</v>
      </c>
    </row>
    <row r="92" spans="1:6" ht="18" outlineLevel="1">
      <c r="A92" s="33" t="s">
        <v>105</v>
      </c>
      <c r="B92" s="34">
        <v>0</v>
      </c>
      <c r="C92" s="34">
        <v>0</v>
      </c>
      <c r="D92" s="35">
        <f>'[1]Ipotesi2'!F91</f>
        <v>0</v>
      </c>
      <c r="E92" s="133"/>
      <c r="F92" s="131"/>
    </row>
    <row r="93" spans="1:6" ht="18" outlineLevel="1">
      <c r="A93" s="33" t="s">
        <v>106</v>
      </c>
      <c r="B93" s="34">
        <v>674739.53</v>
      </c>
      <c r="C93" s="34">
        <v>674739.53</v>
      </c>
      <c r="D93" s="35">
        <f>'[1]Ipotesi2'!F92</f>
        <v>674739.53</v>
      </c>
      <c r="E93" s="133">
        <f>SUM(D93:D98)</f>
        <v>2042874.411</v>
      </c>
      <c r="F93" s="129" t="s">
        <v>107</v>
      </c>
    </row>
    <row r="94" spans="1:6" ht="18" outlineLevel="1">
      <c r="A94" s="33" t="s">
        <v>108</v>
      </c>
      <c r="B94" s="34">
        <v>0</v>
      </c>
      <c r="C94" s="34">
        <v>0</v>
      </c>
      <c r="D94" s="35">
        <f>'[1]Ipotesi2'!F93</f>
        <v>0</v>
      </c>
      <c r="E94" s="133"/>
      <c r="F94" s="130"/>
    </row>
    <row r="95" spans="1:6" ht="18" outlineLevel="1">
      <c r="A95" s="33" t="s">
        <v>35</v>
      </c>
      <c r="B95" s="34">
        <v>252879.16</v>
      </c>
      <c r="C95" s="34">
        <v>261003.66</v>
      </c>
      <c r="D95" s="35">
        <f>'[1]Ipotesi2'!F94</f>
        <v>259999.66</v>
      </c>
      <c r="E95" s="133"/>
      <c r="F95" s="130"/>
    </row>
    <row r="96" spans="1:6" ht="18" outlineLevel="1">
      <c r="A96" s="33" t="s">
        <v>36</v>
      </c>
      <c r="B96" s="34">
        <v>1016276.685</v>
      </c>
      <c r="C96" s="34">
        <v>1016276.685</v>
      </c>
      <c r="D96" s="35">
        <f>'[1]Ipotesi2'!F89</f>
        <v>1016276.685</v>
      </c>
      <c r="E96" s="133"/>
      <c r="F96" s="130"/>
    </row>
    <row r="97" spans="1:6" ht="18" outlineLevel="1">
      <c r="A97" s="33" t="s">
        <v>37</v>
      </c>
      <c r="B97" s="34">
        <v>90658.536</v>
      </c>
      <c r="C97" s="34">
        <v>90658.536</v>
      </c>
      <c r="D97" s="35">
        <f>'[1]Ipotesi2'!F96</f>
        <v>90658.536</v>
      </c>
      <c r="E97" s="133"/>
      <c r="F97" s="130"/>
    </row>
    <row r="98" spans="1:6" ht="18" outlineLevel="1">
      <c r="A98" s="33" t="s">
        <v>38</v>
      </c>
      <c r="B98" s="34">
        <v>500</v>
      </c>
      <c r="C98" s="34">
        <v>1200</v>
      </c>
      <c r="D98" s="35">
        <f>'[1]Ipotesi2'!F97</f>
        <v>1200</v>
      </c>
      <c r="E98" s="133"/>
      <c r="F98" s="131"/>
    </row>
    <row r="99" spans="1:6" ht="18">
      <c r="A99" s="56" t="s">
        <v>132</v>
      </c>
      <c r="B99" s="57">
        <v>269693.56</v>
      </c>
      <c r="C99" s="57">
        <v>307472.96</v>
      </c>
      <c r="D99" s="58">
        <f>SUM(D100:D111)</f>
        <v>218012.96000000002</v>
      </c>
      <c r="E99" s="59">
        <f>SUM(E100:E111)</f>
        <v>218012.96</v>
      </c>
      <c r="F99" s="55"/>
    </row>
    <row r="100" spans="1:6" ht="18" outlineLevel="1">
      <c r="A100" s="33" t="s">
        <v>39</v>
      </c>
      <c r="B100" s="34">
        <v>0</v>
      </c>
      <c r="C100" s="34">
        <v>0</v>
      </c>
      <c r="D100" s="35">
        <f>'[1]Ipotesi2'!F99</f>
        <v>0</v>
      </c>
      <c r="E100" s="133">
        <f>SUM(D100:D105)</f>
        <v>77114.1</v>
      </c>
      <c r="F100" s="129" t="s">
        <v>40</v>
      </c>
    </row>
    <row r="101" spans="1:6" ht="18" outlineLevel="1">
      <c r="A101" s="33" t="s">
        <v>41</v>
      </c>
      <c r="B101" s="34">
        <v>3754.7</v>
      </c>
      <c r="C101" s="34">
        <v>6554.1</v>
      </c>
      <c r="D101" s="35">
        <f>'[1]Ipotesi2'!F100</f>
        <v>6554.099999999999</v>
      </c>
      <c r="E101" s="133"/>
      <c r="F101" s="130"/>
    </row>
    <row r="102" spans="1:6" ht="18" outlineLevel="1">
      <c r="A102" s="33" t="s">
        <v>42</v>
      </c>
      <c r="B102" s="34">
        <v>0</v>
      </c>
      <c r="C102" s="34">
        <v>0</v>
      </c>
      <c r="D102" s="35">
        <f>'[1]Ipotesi2'!F101</f>
        <v>0</v>
      </c>
      <c r="E102" s="133"/>
      <c r="F102" s="130"/>
    </row>
    <row r="103" spans="1:6" ht="18" outlineLevel="1">
      <c r="A103" s="33" t="s">
        <v>43</v>
      </c>
      <c r="B103" s="34">
        <v>35400</v>
      </c>
      <c r="C103" s="34">
        <v>70200</v>
      </c>
      <c r="D103" s="35">
        <f>'[1]Ipotesi2'!F102</f>
        <v>70200</v>
      </c>
      <c r="E103" s="133"/>
      <c r="F103" s="130"/>
    </row>
    <row r="104" spans="1:6" ht="18" outlineLevel="1">
      <c r="A104" s="33" t="s">
        <v>44</v>
      </c>
      <c r="B104" s="34">
        <v>0</v>
      </c>
      <c r="C104" s="34">
        <v>0</v>
      </c>
      <c r="D104" s="35">
        <f>'[1]Ipotesi2'!F108</f>
        <v>0</v>
      </c>
      <c r="E104" s="133"/>
      <c r="F104" s="130"/>
    </row>
    <row r="105" spans="1:6" ht="18" outlineLevel="1">
      <c r="A105" s="33" t="s">
        <v>45</v>
      </c>
      <c r="B105" s="34">
        <v>180</v>
      </c>
      <c r="C105" s="34">
        <v>360</v>
      </c>
      <c r="D105" s="35">
        <f>'[1]Ipotesi2'!F103</f>
        <v>360</v>
      </c>
      <c r="E105" s="133"/>
      <c r="F105" s="131"/>
    </row>
    <row r="106" spans="1:6" ht="18" outlineLevel="1">
      <c r="A106" s="33" t="s">
        <v>46</v>
      </c>
      <c r="B106" s="34">
        <v>110589.84</v>
      </c>
      <c r="C106" s="34">
        <v>110589.84</v>
      </c>
      <c r="D106" s="35">
        <f>'[1]Ipotesi2'!F104</f>
        <v>110589.84</v>
      </c>
      <c r="E106" s="62">
        <v>110589.84</v>
      </c>
      <c r="F106" s="10" t="s">
        <v>47</v>
      </c>
    </row>
    <row r="107" spans="1:6" ht="18" outlineLevel="1">
      <c r="A107" s="33" t="s">
        <v>48</v>
      </c>
      <c r="B107" s="34">
        <v>99460.02</v>
      </c>
      <c r="C107" s="34">
        <v>99460.02</v>
      </c>
      <c r="D107" s="35">
        <f>'[1]Ipotesi2'!F105</f>
        <v>10000.020000000004</v>
      </c>
      <c r="E107" s="62">
        <v>10000.02</v>
      </c>
      <c r="F107" s="10" t="s">
        <v>134</v>
      </c>
    </row>
    <row r="108" spans="1:6" ht="18" outlineLevel="1">
      <c r="A108" s="33" t="s">
        <v>49</v>
      </c>
      <c r="B108" s="34">
        <v>20309</v>
      </c>
      <c r="C108" s="34">
        <v>20309</v>
      </c>
      <c r="D108" s="35">
        <f>'[1]Ipotesi2'!F106</f>
        <v>20309</v>
      </c>
      <c r="E108" s="126">
        <f>SUM(D108:D111)</f>
        <v>20309</v>
      </c>
      <c r="F108" s="129" t="s">
        <v>136</v>
      </c>
    </row>
    <row r="109" spans="1:6" ht="18" outlineLevel="1">
      <c r="A109" s="33" t="s">
        <v>139</v>
      </c>
      <c r="B109" s="34">
        <v>0</v>
      </c>
      <c r="C109" s="34">
        <v>0</v>
      </c>
      <c r="D109" s="35">
        <f>'[1]Ipotesi2'!F107</f>
        <v>0</v>
      </c>
      <c r="E109" s="127"/>
      <c r="F109" s="130"/>
    </row>
    <row r="110" spans="1:6" ht="18" outlineLevel="1">
      <c r="A110" s="33" t="s">
        <v>50</v>
      </c>
      <c r="B110" s="34">
        <v>0</v>
      </c>
      <c r="C110" s="34">
        <v>0</v>
      </c>
      <c r="D110" s="35">
        <f>'[1]Ipotesi2'!F109</f>
        <v>0</v>
      </c>
      <c r="E110" s="127"/>
      <c r="F110" s="130"/>
    </row>
    <row r="111" spans="1:6" ht="18" outlineLevel="1">
      <c r="A111" s="33" t="s">
        <v>51</v>
      </c>
      <c r="B111" s="34">
        <v>0</v>
      </c>
      <c r="C111" s="34">
        <v>0</v>
      </c>
      <c r="D111" s="35">
        <f>'[1]Ipotesi2'!F110</f>
        <v>0</v>
      </c>
      <c r="E111" s="128"/>
      <c r="F111" s="131"/>
    </row>
    <row r="112" spans="1:6" ht="18">
      <c r="A112" s="56" t="s">
        <v>79</v>
      </c>
      <c r="B112" s="57">
        <v>2113588.89</v>
      </c>
      <c r="C112" s="57">
        <v>2149961.053120651</v>
      </c>
      <c r="D112" s="58">
        <f>'[1]Ipotesi2'!F111</f>
        <v>2031243.4013612694</v>
      </c>
      <c r="E112" s="59">
        <f>D112</f>
        <v>2031243.4013612694</v>
      </c>
      <c r="F112" s="55" t="s">
        <v>80</v>
      </c>
    </row>
    <row r="113" spans="1:6" ht="18.75" thickBot="1">
      <c r="A113" s="64" t="s">
        <v>81</v>
      </c>
      <c r="B113" s="65">
        <v>31855.11</v>
      </c>
      <c r="C113" s="57">
        <v>31855.11</v>
      </c>
      <c r="D113" s="58">
        <f>'[1]Ipotesi2'!F112</f>
        <v>31855.11</v>
      </c>
      <c r="E113" s="59">
        <f>D113</f>
        <v>31855.11</v>
      </c>
      <c r="F113" s="66" t="s">
        <v>78</v>
      </c>
    </row>
    <row r="114" spans="1:6" ht="18">
      <c r="A114" s="67" t="s">
        <v>52</v>
      </c>
      <c r="B114" s="68">
        <v>505</v>
      </c>
      <c r="C114" s="20">
        <v>0.009781361952175993</v>
      </c>
      <c r="D114" s="69">
        <v>505</v>
      </c>
      <c r="E114" s="70">
        <v>505</v>
      </c>
      <c r="F114" s="71"/>
    </row>
    <row r="115" spans="1:6" ht="18">
      <c r="A115" s="72" t="s">
        <v>53</v>
      </c>
      <c r="B115" s="73">
        <v>20452827.842</v>
      </c>
      <c r="C115" s="73">
        <v>21264800.67548552</v>
      </c>
      <c r="D115" s="73">
        <f>+D116+D123+D143+D151+D152+D153</f>
        <v>19714853.61548298</v>
      </c>
      <c r="E115" s="73">
        <f>+E116+E123+E143+E151+E152+E153</f>
        <v>19714853.61548298</v>
      </c>
      <c r="F115" s="74"/>
    </row>
    <row r="116" spans="1:6" ht="18">
      <c r="A116" s="75" t="s">
        <v>153</v>
      </c>
      <c r="B116" s="76">
        <v>13514515.45</v>
      </c>
      <c r="C116" s="76">
        <v>13327703.88</v>
      </c>
      <c r="D116" s="77">
        <f>SUM(D117:D122)</f>
        <v>13325791.23</v>
      </c>
      <c r="E116" s="76">
        <f>SUM(E117:E122)</f>
        <v>13325791.23</v>
      </c>
      <c r="F116" s="74"/>
    </row>
    <row r="117" spans="1:6" ht="18" outlineLevel="1">
      <c r="A117" s="33" t="s">
        <v>54</v>
      </c>
      <c r="B117" s="34">
        <v>12595682.2</v>
      </c>
      <c r="C117" s="34">
        <v>12399567.120000001</v>
      </c>
      <c r="D117" s="35">
        <f>'[1]Ipotesi2'!F116</f>
        <v>12399567.120000001</v>
      </c>
      <c r="E117" s="34">
        <f>D117</f>
        <v>12399567.120000001</v>
      </c>
      <c r="F117" s="78" t="s">
        <v>156</v>
      </c>
    </row>
    <row r="118" spans="1:6" ht="18" outlineLevel="1">
      <c r="A118" s="33" t="s">
        <v>55</v>
      </c>
      <c r="B118" s="34">
        <v>828165.55</v>
      </c>
      <c r="C118" s="34">
        <v>830203.56</v>
      </c>
      <c r="D118" s="35">
        <f>'[1]Ipotesi2'!F117</f>
        <v>830203.56</v>
      </c>
      <c r="E118" s="34">
        <f>D118</f>
        <v>830203.56</v>
      </c>
      <c r="F118" s="78" t="s">
        <v>56</v>
      </c>
    </row>
    <row r="119" spans="1:6" ht="18" outlineLevel="1">
      <c r="A119" s="33" t="s">
        <v>57</v>
      </c>
      <c r="B119" s="34">
        <v>75408.45</v>
      </c>
      <c r="C119" s="34">
        <v>75408.45</v>
      </c>
      <c r="D119" s="35">
        <f>'[1]Ipotesi2'!F118</f>
        <v>75408.45</v>
      </c>
      <c r="E119" s="124">
        <f>SUM(D119:D121)</f>
        <v>76474.2</v>
      </c>
      <c r="F119" s="132" t="s">
        <v>40</v>
      </c>
    </row>
    <row r="120" spans="1:6" ht="18" outlineLevel="1">
      <c r="A120" s="33" t="s">
        <v>58</v>
      </c>
      <c r="B120" s="34">
        <v>355.25</v>
      </c>
      <c r="C120" s="34">
        <v>1065.75</v>
      </c>
      <c r="D120" s="35">
        <f>'[1]Ipotesi2'!F119</f>
        <v>1065.75</v>
      </c>
      <c r="E120" s="124"/>
      <c r="F120" s="132"/>
    </row>
    <row r="121" spans="1:6" ht="18" outlineLevel="1">
      <c r="A121" s="33" t="s">
        <v>183</v>
      </c>
      <c r="B121" s="34">
        <v>0</v>
      </c>
      <c r="C121" s="34">
        <v>0</v>
      </c>
      <c r="D121" s="35">
        <f>'[1]Ipotesi2'!F120</f>
        <v>0</v>
      </c>
      <c r="E121" s="124"/>
      <c r="F121" s="132"/>
    </row>
    <row r="122" spans="1:6" ht="18" outlineLevel="1">
      <c r="A122" s="33" t="s">
        <v>59</v>
      </c>
      <c r="B122" s="34">
        <v>14904</v>
      </c>
      <c r="C122" s="34">
        <v>21459</v>
      </c>
      <c r="D122" s="35">
        <f>'[1]Ipotesi2'!F121</f>
        <v>19546.35</v>
      </c>
      <c r="E122" s="34">
        <f>D122</f>
        <v>19546.35</v>
      </c>
      <c r="F122" s="78" t="s">
        <v>178</v>
      </c>
    </row>
    <row r="123" spans="1:6" ht="18">
      <c r="A123" s="75" t="s">
        <v>110</v>
      </c>
      <c r="B123" s="76">
        <v>4169448.03</v>
      </c>
      <c r="C123" s="76">
        <v>5100219.83</v>
      </c>
      <c r="D123" s="77">
        <f>SUM(D124:D142)</f>
        <v>4616682.885</v>
      </c>
      <c r="E123" s="76">
        <f>SUM(E124:E142)</f>
        <v>4616682.885</v>
      </c>
      <c r="F123" s="74"/>
    </row>
    <row r="124" spans="1:6" ht="18" outlineLevel="1">
      <c r="A124" s="33" t="s">
        <v>60</v>
      </c>
      <c r="B124" s="34">
        <v>585137</v>
      </c>
      <c r="C124" s="34">
        <v>585137</v>
      </c>
      <c r="D124" s="35">
        <f>'[1]Ipotesi2'!F124</f>
        <v>585137</v>
      </c>
      <c r="E124" s="34">
        <f>D124</f>
        <v>585137</v>
      </c>
      <c r="F124" s="78" t="s">
        <v>61</v>
      </c>
    </row>
    <row r="125" spans="1:6" ht="18" outlineLevel="1">
      <c r="A125" s="33" t="s">
        <v>62</v>
      </c>
      <c r="B125" s="34">
        <v>517016</v>
      </c>
      <c r="C125" s="34">
        <v>1449741.24</v>
      </c>
      <c r="D125" s="35">
        <f>'[1]Ipotesi2'!F129</f>
        <v>1268523.5849999997</v>
      </c>
      <c r="E125" s="34">
        <f>D125</f>
        <v>1268523.5849999997</v>
      </c>
      <c r="F125" s="78" t="s">
        <v>63</v>
      </c>
    </row>
    <row r="126" spans="1:6" ht="18" outlineLevel="1">
      <c r="A126" s="33" t="s">
        <v>64</v>
      </c>
      <c r="B126" s="34">
        <v>58918.13</v>
      </c>
      <c r="C126" s="34">
        <v>58918.13</v>
      </c>
      <c r="D126" s="35">
        <f>'[1]Ipotesi2'!F127</f>
        <v>118.12999999999738</v>
      </c>
      <c r="E126" s="126">
        <f>SUM(D126:D130)</f>
        <v>287140.93</v>
      </c>
      <c r="F126" s="129" t="s">
        <v>136</v>
      </c>
    </row>
    <row r="127" spans="1:6" ht="18" outlineLevel="1">
      <c r="A127" s="33" t="s">
        <v>65</v>
      </c>
      <c r="B127" s="34">
        <v>25944</v>
      </c>
      <c r="C127" s="34">
        <v>33075</v>
      </c>
      <c r="D127" s="35">
        <f>'[1]Ipotesi2'!F126</f>
        <v>33075</v>
      </c>
      <c r="E127" s="127"/>
      <c r="F127" s="130"/>
    </row>
    <row r="128" spans="1:6" ht="18" outlineLevel="1">
      <c r="A128" s="33" t="s">
        <v>66</v>
      </c>
      <c r="B128" s="34">
        <v>224739.08</v>
      </c>
      <c r="C128" s="34">
        <v>224739.08</v>
      </c>
      <c r="D128" s="35">
        <f>'[1]Ipotesi2'!F130</f>
        <v>112369.54</v>
      </c>
      <c r="E128" s="127"/>
      <c r="F128" s="130"/>
    </row>
    <row r="129" spans="1:6" ht="18" outlineLevel="1">
      <c r="A129" s="33" t="s">
        <v>67</v>
      </c>
      <c r="B129" s="34">
        <v>135075</v>
      </c>
      <c r="C129" s="34">
        <v>152550</v>
      </c>
      <c r="D129" s="35">
        <f>'[1]Ipotesi2'!F134</f>
        <v>76275</v>
      </c>
      <c r="E129" s="127"/>
      <c r="F129" s="130"/>
    </row>
    <row r="130" spans="1:6" ht="18" outlineLevel="1">
      <c r="A130" s="33" t="s">
        <v>68</v>
      </c>
      <c r="B130" s="34">
        <v>65303.26</v>
      </c>
      <c r="C130" s="34">
        <v>65303.26</v>
      </c>
      <c r="D130" s="35">
        <f>'[1]Ipotesi2'!F131</f>
        <v>65303.26</v>
      </c>
      <c r="E130" s="128"/>
      <c r="F130" s="131"/>
    </row>
    <row r="131" spans="1:6" ht="18" outlineLevel="1">
      <c r="A131" s="33" t="s">
        <v>69</v>
      </c>
      <c r="B131" s="34">
        <v>0</v>
      </c>
      <c r="C131" s="34">
        <v>0</v>
      </c>
      <c r="D131" s="35">
        <f>'[1]Ipotesi2'!F132</f>
        <v>0</v>
      </c>
      <c r="E131" s="34">
        <f>D131</f>
        <v>0</v>
      </c>
      <c r="F131" s="78" t="s">
        <v>122</v>
      </c>
    </row>
    <row r="132" spans="1:6" ht="18" outlineLevel="1">
      <c r="A132" s="33" t="s">
        <v>70</v>
      </c>
      <c r="B132" s="79">
        <v>299</v>
      </c>
      <c r="C132" s="34">
        <v>3105</v>
      </c>
      <c r="D132" s="35">
        <f>'[1]Ipotesi2'!F133</f>
        <v>2828.25</v>
      </c>
      <c r="E132" s="34">
        <f>D132</f>
        <v>2828.25</v>
      </c>
      <c r="F132" s="78" t="s">
        <v>178</v>
      </c>
    </row>
    <row r="133" spans="1:6" ht="18" outlineLevel="1">
      <c r="A133" s="33" t="s">
        <v>71</v>
      </c>
      <c r="B133" s="34">
        <v>2412388.16</v>
      </c>
      <c r="C133" s="34">
        <v>2377947.72</v>
      </c>
      <c r="D133" s="35">
        <f>'[1]Ipotesi2'!F123</f>
        <v>2377947.7199999997</v>
      </c>
      <c r="E133" s="124">
        <f>SUM(D133:D142)</f>
        <v>2473053.1199999996</v>
      </c>
      <c r="F133" s="132" t="s">
        <v>40</v>
      </c>
    </row>
    <row r="134" spans="1:6" ht="18" outlineLevel="1">
      <c r="A134" s="33" t="s">
        <v>72</v>
      </c>
      <c r="B134" s="34">
        <v>134598.4</v>
      </c>
      <c r="C134" s="34">
        <v>134598.4</v>
      </c>
      <c r="D134" s="35">
        <f>'[1]Ipotesi2'!F128</f>
        <v>80000.4</v>
      </c>
      <c r="E134" s="124"/>
      <c r="F134" s="132"/>
    </row>
    <row r="135" spans="1:6" ht="18" outlineLevel="1">
      <c r="A135" s="33" t="s">
        <v>73</v>
      </c>
      <c r="B135" s="34">
        <v>7525</v>
      </c>
      <c r="C135" s="34">
        <v>12600</v>
      </c>
      <c r="D135" s="35">
        <f>'[1]Ipotesi2'!F125</f>
        <v>12600</v>
      </c>
      <c r="E135" s="124"/>
      <c r="F135" s="132"/>
    </row>
    <row r="136" spans="1:6" ht="18" outlineLevel="1">
      <c r="A136" s="33" t="s">
        <v>74</v>
      </c>
      <c r="B136" s="34">
        <v>0</v>
      </c>
      <c r="C136" s="34">
        <v>0</v>
      </c>
      <c r="D136" s="35">
        <f>'[1]Ipotesi2'!F135</f>
        <v>0</v>
      </c>
      <c r="E136" s="124"/>
      <c r="F136" s="132"/>
    </row>
    <row r="137" spans="1:6" ht="18" outlineLevel="1">
      <c r="A137" s="33" t="s">
        <v>0</v>
      </c>
      <c r="B137" s="34">
        <v>0</v>
      </c>
      <c r="C137" s="34">
        <v>0</v>
      </c>
      <c r="D137" s="35">
        <f>'[1]Ipotesi2'!F136</f>
        <v>0</v>
      </c>
      <c r="E137" s="124"/>
      <c r="F137" s="132"/>
    </row>
    <row r="138" spans="1:6" ht="18" outlineLevel="1">
      <c r="A138" s="33" t="s">
        <v>1</v>
      </c>
      <c r="B138" s="34">
        <v>0</v>
      </c>
      <c r="C138" s="34">
        <v>0</v>
      </c>
      <c r="D138" s="35">
        <f>'[1]Ipotesi2'!F137</f>
        <v>0</v>
      </c>
      <c r="E138" s="124"/>
      <c r="F138" s="132"/>
    </row>
    <row r="139" spans="1:6" ht="18" outlineLevel="1">
      <c r="A139" s="33" t="s">
        <v>2</v>
      </c>
      <c r="B139" s="34">
        <v>1575</v>
      </c>
      <c r="C139" s="34">
        <v>1575</v>
      </c>
      <c r="D139" s="35">
        <f>'[1]Ipotesi2'!F138</f>
        <v>1575</v>
      </c>
      <c r="E139" s="124"/>
      <c r="F139" s="132"/>
    </row>
    <row r="140" spans="1:6" ht="18" outlineLevel="1">
      <c r="A140" s="33" t="s">
        <v>3</v>
      </c>
      <c r="B140" s="34">
        <v>930</v>
      </c>
      <c r="C140" s="34">
        <v>930</v>
      </c>
      <c r="D140" s="35">
        <f>'[1]Ipotesi2'!F139</f>
        <v>930</v>
      </c>
      <c r="E140" s="124"/>
      <c r="F140" s="132"/>
    </row>
    <row r="141" spans="1:6" ht="18" outlineLevel="1">
      <c r="A141" s="33" t="s">
        <v>4</v>
      </c>
      <c r="B141" s="34">
        <v>0</v>
      </c>
      <c r="C141" s="34">
        <v>0</v>
      </c>
      <c r="D141" s="35">
        <f>'[1]Ipotesi2'!F140</f>
        <v>0</v>
      </c>
      <c r="E141" s="124"/>
      <c r="F141" s="132"/>
    </row>
    <row r="142" spans="1:6" ht="18" outlineLevel="1">
      <c r="A142" s="33" t="s">
        <v>5</v>
      </c>
      <c r="B142" s="34">
        <v>0</v>
      </c>
      <c r="C142" s="34">
        <v>0</v>
      </c>
      <c r="D142" s="35">
        <f>'[1]Ipotesi2'!F141</f>
        <v>0</v>
      </c>
      <c r="E142" s="124"/>
      <c r="F142" s="132"/>
    </row>
    <row r="143" spans="1:6" ht="18">
      <c r="A143" s="75" t="s">
        <v>132</v>
      </c>
      <c r="B143" s="76">
        <v>58593.302</v>
      </c>
      <c r="C143" s="76">
        <v>20645.21</v>
      </c>
      <c r="D143" s="77">
        <f>SUM(D144:D150)</f>
        <v>19546.63</v>
      </c>
      <c r="E143" s="76">
        <f>SUM(E144:E150)</f>
        <v>19546.63</v>
      </c>
      <c r="F143" s="74"/>
    </row>
    <row r="144" spans="1:6" ht="18" outlineLevel="1">
      <c r="A144" s="33" t="s">
        <v>6</v>
      </c>
      <c r="B144" s="34">
        <v>39984.472</v>
      </c>
      <c r="C144" s="34">
        <v>3098.58</v>
      </c>
      <c r="D144" s="35">
        <f>'[1]Ipotesi2'!F144</f>
        <v>0</v>
      </c>
      <c r="E144" s="124">
        <f>SUM(D144:D149)</f>
        <v>19546.63</v>
      </c>
      <c r="F144" s="132" t="s">
        <v>136</v>
      </c>
    </row>
    <row r="145" spans="1:6" ht="18" outlineLevel="1">
      <c r="A145" s="33" t="s">
        <v>141</v>
      </c>
      <c r="B145" s="34">
        <v>16608.83</v>
      </c>
      <c r="C145" s="34">
        <v>16608.83</v>
      </c>
      <c r="D145" s="35">
        <f>'[1]Ipotesi2'!F145</f>
        <v>18608.83</v>
      </c>
      <c r="E145" s="124"/>
      <c r="F145" s="132"/>
    </row>
    <row r="146" spans="1:6" ht="18" outlineLevel="1">
      <c r="A146" s="33" t="s">
        <v>7</v>
      </c>
      <c r="B146" s="34">
        <v>0</v>
      </c>
      <c r="C146" s="34">
        <v>937.8</v>
      </c>
      <c r="D146" s="35">
        <f>'[1]Ipotesi2'!F143</f>
        <v>937.8000000000001</v>
      </c>
      <c r="E146" s="124"/>
      <c r="F146" s="132"/>
    </row>
    <row r="147" spans="1:6" ht="18" outlineLevel="1">
      <c r="A147" s="33" t="s">
        <v>8</v>
      </c>
      <c r="B147" s="34">
        <v>2000</v>
      </c>
      <c r="C147" s="34">
        <v>0</v>
      </c>
      <c r="D147" s="35">
        <f>'[1]Ipotesi2'!F147</f>
        <v>0</v>
      </c>
      <c r="E147" s="124"/>
      <c r="F147" s="132"/>
    </row>
    <row r="148" spans="1:6" ht="18" outlineLevel="1">
      <c r="A148" s="33" t="s">
        <v>9</v>
      </c>
      <c r="B148" s="34">
        <v>0</v>
      </c>
      <c r="C148" s="34">
        <v>0</v>
      </c>
      <c r="D148" s="35">
        <f>'[1]Ipotesi2'!F148</f>
        <v>0</v>
      </c>
      <c r="E148" s="124"/>
      <c r="F148" s="132"/>
    </row>
    <row r="149" spans="1:6" ht="18" outlineLevel="1">
      <c r="A149" s="33" t="s">
        <v>10</v>
      </c>
      <c r="B149" s="34">
        <v>0</v>
      </c>
      <c r="C149" s="34">
        <v>0</v>
      </c>
      <c r="D149" s="35">
        <f>'[1]Ipotesi2'!F149</f>
        <v>0</v>
      </c>
      <c r="E149" s="124"/>
      <c r="F149" s="132"/>
    </row>
    <row r="150" spans="1:6" ht="18" outlineLevel="1">
      <c r="A150" s="33" t="s">
        <v>77</v>
      </c>
      <c r="B150" s="34">
        <v>0</v>
      </c>
      <c r="C150" s="34">
        <v>0</v>
      </c>
      <c r="D150" s="35">
        <f>'[1]Ipotesi2'!F146</f>
        <v>0</v>
      </c>
      <c r="E150" s="34">
        <f>D150</f>
        <v>0</v>
      </c>
      <c r="F150" s="78" t="s">
        <v>78</v>
      </c>
    </row>
    <row r="151" spans="1:6" ht="18">
      <c r="A151" s="75" t="s">
        <v>79</v>
      </c>
      <c r="B151" s="76">
        <v>1684587.63</v>
      </c>
      <c r="C151" s="76">
        <v>1751620.7712162226</v>
      </c>
      <c r="D151" s="77">
        <f>'[1]Ipotesi2'!F150</f>
        <v>1705424.8904829784</v>
      </c>
      <c r="E151" s="77">
        <f>D151</f>
        <v>1705424.8904829784</v>
      </c>
      <c r="F151" s="74" t="s">
        <v>80</v>
      </c>
    </row>
    <row r="152" spans="1:6" ht="18">
      <c r="A152" s="75" t="s">
        <v>11</v>
      </c>
      <c r="B152" s="76">
        <v>978275.45</v>
      </c>
      <c r="C152" s="76">
        <v>1017203.0042692979</v>
      </c>
      <c r="D152" s="77">
        <f>'[1]Ipotesi2'!F151</f>
        <v>0</v>
      </c>
      <c r="E152" s="77">
        <f>D152</f>
        <v>0</v>
      </c>
      <c r="F152" s="80" t="s">
        <v>12</v>
      </c>
    </row>
    <row r="153" spans="1:6" ht="18.75" thickBot="1">
      <c r="A153" s="81" t="s">
        <v>81</v>
      </c>
      <c r="B153" s="82">
        <v>47407.98</v>
      </c>
      <c r="C153" s="82">
        <v>47407.98</v>
      </c>
      <c r="D153" s="77">
        <f>'[1]Ipotesi2'!F152</f>
        <v>47407.98</v>
      </c>
      <c r="E153" s="77">
        <f>D153</f>
        <v>47407.98</v>
      </c>
      <c r="F153" s="83" t="s">
        <v>78</v>
      </c>
    </row>
    <row r="154" spans="1:6" ht="18">
      <c r="A154" s="84" t="s">
        <v>13</v>
      </c>
      <c r="B154" s="85">
        <v>101</v>
      </c>
      <c r="C154" s="20">
        <v>0.0003908161071257772</v>
      </c>
      <c r="D154" s="86">
        <v>101</v>
      </c>
      <c r="E154" s="87">
        <v>101</v>
      </c>
      <c r="F154" s="88"/>
    </row>
    <row r="155" spans="1:6" ht="18">
      <c r="A155" s="89" t="s">
        <v>14</v>
      </c>
      <c r="B155" s="90">
        <v>817196.48</v>
      </c>
      <c r="C155" s="90">
        <v>817196.48</v>
      </c>
      <c r="D155" s="91">
        <f>SUM(D156+D160+D170+D174+D175+D176)</f>
        <v>163439.29599999997</v>
      </c>
      <c r="E155" s="90">
        <f>SUM(E156+E160+E170+E174+E175+E176)</f>
        <v>163439.296</v>
      </c>
      <c r="F155" s="92"/>
    </row>
    <row r="156" spans="1:6" ht="18">
      <c r="A156" s="93" t="s">
        <v>153</v>
      </c>
      <c r="B156" s="94">
        <v>693527.7</v>
      </c>
      <c r="C156" s="94">
        <v>693527.7</v>
      </c>
      <c r="D156" s="95">
        <f>SUM(D157:D159)</f>
        <v>138705.54</v>
      </c>
      <c r="E156" s="94">
        <f>SUM(E157:E159)</f>
        <v>138705.54</v>
      </c>
      <c r="F156" s="92"/>
    </row>
    <row r="157" spans="1:6" ht="18" outlineLevel="1">
      <c r="A157" s="33" t="s">
        <v>54</v>
      </c>
      <c r="B157" s="34">
        <v>623887.06</v>
      </c>
      <c r="C157" s="34">
        <v>623887.06</v>
      </c>
      <c r="D157" s="35">
        <f>'[1]Ipotesi2'!F156</f>
        <v>124777.41200000001</v>
      </c>
      <c r="E157" s="124">
        <f>SUM(D157:D159)</f>
        <v>138705.54</v>
      </c>
      <c r="F157" s="119" t="s">
        <v>15</v>
      </c>
    </row>
    <row r="158" spans="1:6" ht="18" outlineLevel="1">
      <c r="A158" s="33" t="s">
        <v>55</v>
      </c>
      <c r="B158" s="34">
        <v>40943.78</v>
      </c>
      <c r="C158" s="34">
        <v>40943.78</v>
      </c>
      <c r="D158" s="35">
        <f>'[1]Ipotesi2'!F157</f>
        <v>8188.755999999998</v>
      </c>
      <c r="E158" s="124"/>
      <c r="F158" s="125"/>
    </row>
    <row r="159" spans="1:6" ht="18" outlineLevel="1">
      <c r="A159" s="33" t="s">
        <v>57</v>
      </c>
      <c r="B159" s="34">
        <v>28696.86</v>
      </c>
      <c r="C159" s="34">
        <v>28696.86</v>
      </c>
      <c r="D159" s="35">
        <f>'[1]Ipotesi2'!F158</f>
        <v>5739.371999999999</v>
      </c>
      <c r="E159" s="124"/>
      <c r="F159" s="120"/>
    </row>
    <row r="160" spans="1:6" ht="18">
      <c r="A160" s="93" t="s">
        <v>110</v>
      </c>
      <c r="B160" s="94">
        <v>34298.68</v>
      </c>
      <c r="C160" s="94">
        <v>34298.68</v>
      </c>
      <c r="D160" s="95">
        <f>SUM(D161:D169)</f>
        <v>6859.736</v>
      </c>
      <c r="E160" s="94">
        <f>SUM(E161:E169)</f>
        <v>6859.736</v>
      </c>
      <c r="F160" s="92"/>
    </row>
    <row r="161" spans="1:6" ht="18" outlineLevel="1">
      <c r="A161" s="33" t="s">
        <v>71</v>
      </c>
      <c r="B161" s="34">
        <v>28497.68</v>
      </c>
      <c r="C161" s="34">
        <v>28497.68</v>
      </c>
      <c r="D161" s="35">
        <f>'[1]Ipotesi2'!F160</f>
        <v>5699.536</v>
      </c>
      <c r="E161" s="124">
        <f>SUM(D161:D169)</f>
        <v>6859.736</v>
      </c>
      <c r="F161" s="119" t="s">
        <v>15</v>
      </c>
    </row>
    <row r="162" spans="1:6" ht="18" outlineLevel="1">
      <c r="A162" s="33" t="s">
        <v>65</v>
      </c>
      <c r="B162" s="34">
        <v>3151</v>
      </c>
      <c r="C162" s="34">
        <v>3151</v>
      </c>
      <c r="D162" s="35">
        <f>'[1]Ipotesi2'!F161</f>
        <v>630.1999999999998</v>
      </c>
      <c r="E162" s="124"/>
      <c r="F162" s="125"/>
    </row>
    <row r="163" spans="1:6" ht="18" outlineLevel="1">
      <c r="A163" s="33" t="s">
        <v>72</v>
      </c>
      <c r="B163" s="34">
        <v>1120</v>
      </c>
      <c r="C163" s="34">
        <v>1120</v>
      </c>
      <c r="D163" s="35">
        <f>'[1]Ipotesi2'!F162</f>
        <v>224</v>
      </c>
      <c r="E163" s="124"/>
      <c r="F163" s="125"/>
    </row>
    <row r="164" spans="1:6" ht="18" outlineLevel="1">
      <c r="A164" s="33" t="s">
        <v>67</v>
      </c>
      <c r="B164" s="34">
        <v>0</v>
      </c>
      <c r="C164" s="34">
        <v>0</v>
      </c>
      <c r="D164" s="35">
        <f>'[1]Ipotesi2'!F163</f>
        <v>0</v>
      </c>
      <c r="E164" s="124"/>
      <c r="F164" s="125"/>
    </row>
    <row r="165" spans="1:6" ht="18" outlineLevel="1">
      <c r="A165" s="33" t="s">
        <v>74</v>
      </c>
      <c r="B165" s="34">
        <v>0</v>
      </c>
      <c r="C165" s="34">
        <v>0</v>
      </c>
      <c r="D165" s="35">
        <f>'[1]Ipotesi2'!F164</f>
        <v>0</v>
      </c>
      <c r="E165" s="124"/>
      <c r="F165" s="125"/>
    </row>
    <row r="166" spans="1:6" ht="18" outlineLevel="1">
      <c r="A166" s="33" t="s">
        <v>0</v>
      </c>
      <c r="B166" s="34">
        <v>0</v>
      </c>
      <c r="C166" s="34">
        <v>0</v>
      </c>
      <c r="D166" s="35">
        <f>'[1]Ipotesi2'!F165</f>
        <v>0</v>
      </c>
      <c r="E166" s="124"/>
      <c r="F166" s="125"/>
    </row>
    <row r="167" spans="1:6" ht="18" outlineLevel="1">
      <c r="A167" s="33" t="s">
        <v>1</v>
      </c>
      <c r="B167" s="34">
        <v>50</v>
      </c>
      <c r="C167" s="34">
        <v>50</v>
      </c>
      <c r="D167" s="35">
        <f>'[1]Ipotesi2'!F166</f>
        <v>10</v>
      </c>
      <c r="E167" s="124"/>
      <c r="F167" s="125"/>
    </row>
    <row r="168" spans="1:6" ht="18" outlineLevel="1">
      <c r="A168" s="33" t="s">
        <v>2</v>
      </c>
      <c r="B168" s="34">
        <v>1455</v>
      </c>
      <c r="C168" s="34">
        <v>1455</v>
      </c>
      <c r="D168" s="35">
        <f>'[1]Ipotesi2'!F167</f>
        <v>291</v>
      </c>
      <c r="E168" s="124"/>
      <c r="F168" s="125"/>
    </row>
    <row r="169" spans="1:6" ht="18" outlineLevel="1">
      <c r="A169" s="33" t="s">
        <v>3</v>
      </c>
      <c r="B169" s="34">
        <v>25</v>
      </c>
      <c r="C169" s="34">
        <v>25</v>
      </c>
      <c r="D169" s="35">
        <f>'[1]Ipotesi2'!F168</f>
        <v>5</v>
      </c>
      <c r="E169" s="124"/>
      <c r="F169" s="120"/>
    </row>
    <row r="170" spans="1:6" ht="18">
      <c r="A170" s="93" t="s">
        <v>132</v>
      </c>
      <c r="B170" s="94">
        <v>3072.95</v>
      </c>
      <c r="C170" s="94">
        <v>3072.95</v>
      </c>
      <c r="D170" s="95">
        <f>D171+D172+D173</f>
        <v>614.5899999999997</v>
      </c>
      <c r="E170" s="94">
        <f>E171+E172+E173</f>
        <v>614.5899999999997</v>
      </c>
      <c r="F170" s="92"/>
    </row>
    <row r="171" spans="1:6" ht="18" outlineLevel="1">
      <c r="A171" s="33" t="s">
        <v>6</v>
      </c>
      <c r="B171" s="34">
        <v>3072.95</v>
      </c>
      <c r="C171" s="34">
        <v>3072.95</v>
      </c>
      <c r="D171" s="35">
        <f>'[1]Ipotesi2'!F170</f>
        <v>614.5899999999997</v>
      </c>
      <c r="E171" s="124">
        <f>SUM(D171:D173)</f>
        <v>614.5899999999997</v>
      </c>
      <c r="F171" s="119" t="s">
        <v>15</v>
      </c>
    </row>
    <row r="172" spans="1:6" ht="18" outlineLevel="1">
      <c r="A172" s="33" t="s">
        <v>141</v>
      </c>
      <c r="B172" s="34">
        <v>0</v>
      </c>
      <c r="C172" s="34">
        <v>0</v>
      </c>
      <c r="D172" s="35">
        <f>'[1]Ipotesi2'!F171</f>
        <v>0</v>
      </c>
      <c r="E172" s="124"/>
      <c r="F172" s="125"/>
    </row>
    <row r="173" spans="1:6" ht="18" outlineLevel="1">
      <c r="A173" s="33" t="s">
        <v>77</v>
      </c>
      <c r="B173" s="34">
        <v>0</v>
      </c>
      <c r="C173" s="34">
        <v>0</v>
      </c>
      <c r="D173" s="35">
        <f>'[1]Ipotesi2'!F172</f>
        <v>0</v>
      </c>
      <c r="E173" s="124"/>
      <c r="F173" s="125"/>
    </row>
    <row r="174" spans="1:6" ht="18">
      <c r="A174" s="93" t="s">
        <v>79</v>
      </c>
      <c r="B174" s="94">
        <v>83513.6</v>
      </c>
      <c r="C174" s="94">
        <v>83513.59999999986</v>
      </c>
      <c r="D174" s="95">
        <f>'[1]Ipotesi2'!F173</f>
        <v>16702.719999999972</v>
      </c>
      <c r="E174" s="94">
        <v>16702.72</v>
      </c>
      <c r="F174" s="121" t="s">
        <v>15</v>
      </c>
    </row>
    <row r="175" spans="1:6" ht="18">
      <c r="A175" s="93" t="s">
        <v>11</v>
      </c>
      <c r="B175" s="94">
        <v>0</v>
      </c>
      <c r="C175" s="94"/>
      <c r="D175" s="95">
        <f>'[1]Ipotesi2'!F174</f>
        <v>0</v>
      </c>
      <c r="E175" s="97"/>
      <c r="F175" s="122"/>
    </row>
    <row r="176" spans="1:6" ht="18.75" thickBot="1">
      <c r="A176" s="98" t="s">
        <v>81</v>
      </c>
      <c r="B176" s="99">
        <v>2783.55</v>
      </c>
      <c r="C176" s="99">
        <v>2783.55</v>
      </c>
      <c r="D176" s="95">
        <f>'[1]Ipotesi2'!F175</f>
        <v>556.71</v>
      </c>
      <c r="E176" s="99">
        <v>556.71</v>
      </c>
      <c r="F176" s="123"/>
    </row>
    <row r="177" spans="1:6" ht="18">
      <c r="A177" s="100" t="s">
        <v>16</v>
      </c>
      <c r="B177" s="101">
        <v>94</v>
      </c>
      <c r="C177" s="20">
        <v>0.0032347752271640368</v>
      </c>
      <c r="D177" s="102">
        <v>94</v>
      </c>
      <c r="E177" s="103">
        <v>94</v>
      </c>
      <c r="F177" s="96"/>
    </row>
    <row r="178" spans="1:6" ht="18">
      <c r="A178" s="104" t="s">
        <v>17</v>
      </c>
      <c r="B178" s="105">
        <v>6763915.000000001</v>
      </c>
      <c r="C178" s="105">
        <v>7084856.088556144</v>
      </c>
      <c r="D178" s="106">
        <f>D179+D181+D194+D200+D201+D202</f>
        <v>6484158.865248213</v>
      </c>
      <c r="E178" s="105">
        <f>E179+E181+E194+E200+E201+E202</f>
        <v>6484158.865248213</v>
      </c>
      <c r="F178" s="107"/>
    </row>
    <row r="179" spans="1:6" ht="18">
      <c r="A179" s="108" t="s">
        <v>153</v>
      </c>
      <c r="B179" s="109">
        <v>3623680.04</v>
      </c>
      <c r="C179" s="109">
        <v>3724225.86</v>
      </c>
      <c r="D179" s="110">
        <f>D180</f>
        <v>3724225.8600000003</v>
      </c>
      <c r="E179" s="109">
        <f>E180</f>
        <v>3724225.8600000003</v>
      </c>
      <c r="F179" s="107"/>
    </row>
    <row r="180" spans="1:6" ht="18" outlineLevel="1">
      <c r="A180" s="33" t="s">
        <v>155</v>
      </c>
      <c r="B180" s="34">
        <v>3623680.04</v>
      </c>
      <c r="C180" s="34">
        <v>3724225.86</v>
      </c>
      <c r="D180" s="35">
        <f>'[1]Ipotesi2'!F179</f>
        <v>3724225.8600000003</v>
      </c>
      <c r="E180" s="34">
        <f>D180</f>
        <v>3724225.8600000003</v>
      </c>
      <c r="F180" s="78" t="s">
        <v>156</v>
      </c>
    </row>
    <row r="181" spans="1:6" ht="18">
      <c r="A181" s="108" t="s">
        <v>110</v>
      </c>
      <c r="B181" s="109">
        <v>2200938.6</v>
      </c>
      <c r="C181" s="109">
        <v>2383571.85</v>
      </c>
      <c r="D181" s="110">
        <f>SUM(D182:D193)</f>
        <v>2031937.2506875</v>
      </c>
      <c r="E181" s="109">
        <f>SUM(E182:E193)</f>
        <v>2031937.2506875</v>
      </c>
      <c r="F181" s="107"/>
    </row>
    <row r="182" spans="1:6" ht="18" outlineLevel="1">
      <c r="A182" s="33" t="s">
        <v>18</v>
      </c>
      <c r="B182" s="34">
        <v>480653.62</v>
      </c>
      <c r="C182" s="34">
        <v>480653.62</v>
      </c>
      <c r="D182" s="35">
        <f>'[1]Ipotesi2'!F181</f>
        <v>444588.258</v>
      </c>
      <c r="E182" s="124">
        <f>SUM(D182+D183)</f>
        <v>840570.6906874999</v>
      </c>
      <c r="F182" s="119" t="s">
        <v>19</v>
      </c>
    </row>
    <row r="183" spans="1:6" ht="18" outlineLevel="1">
      <c r="A183" s="33" t="s">
        <v>20</v>
      </c>
      <c r="B183" s="34">
        <v>547316.25</v>
      </c>
      <c r="C183" s="34">
        <v>547316.25</v>
      </c>
      <c r="D183" s="35">
        <f>'[1]Ipotesi2'!F182</f>
        <v>395982.4326875</v>
      </c>
      <c r="E183" s="124"/>
      <c r="F183" s="120"/>
    </row>
    <row r="184" spans="1:6" ht="18" outlineLevel="1">
      <c r="A184" s="33" t="s">
        <v>21</v>
      </c>
      <c r="B184" s="34">
        <v>116400</v>
      </c>
      <c r="C184" s="34">
        <v>116400</v>
      </c>
      <c r="D184" s="35">
        <f>'[1]Ipotesi2'!F183</f>
        <v>116400</v>
      </c>
      <c r="E184" s="124">
        <f>SUM(D184:D191)</f>
        <v>1191366.56</v>
      </c>
      <c r="F184" s="119" t="s">
        <v>40</v>
      </c>
    </row>
    <row r="185" spans="1:6" ht="18" outlineLevel="1">
      <c r="A185" s="33" t="s">
        <v>22</v>
      </c>
      <c r="B185" s="34">
        <v>145950</v>
      </c>
      <c r="C185" s="34">
        <v>184350</v>
      </c>
      <c r="D185" s="35">
        <f>'[1]Ipotesi2'!F184</f>
        <v>184350</v>
      </c>
      <c r="E185" s="124"/>
      <c r="F185" s="125"/>
    </row>
    <row r="186" spans="1:6" ht="18" outlineLevel="1">
      <c r="A186" s="33" t="s">
        <v>23</v>
      </c>
      <c r="B186" s="34">
        <v>871788.17</v>
      </c>
      <c r="C186" s="34">
        <v>910455</v>
      </c>
      <c r="D186" s="35">
        <f>'[1]Ipotesi2'!F185</f>
        <v>865558</v>
      </c>
      <c r="E186" s="124"/>
      <c r="F186" s="125"/>
    </row>
    <row r="187" spans="1:6" ht="18" outlineLevel="1">
      <c r="A187" s="33" t="s">
        <v>24</v>
      </c>
      <c r="B187" s="34">
        <v>0</v>
      </c>
      <c r="C187" s="34">
        <v>0</v>
      </c>
      <c r="D187" s="35">
        <f>'[1]Ipotesi2'!F186</f>
        <v>0</v>
      </c>
      <c r="E187" s="124"/>
      <c r="F187" s="125"/>
    </row>
    <row r="188" spans="1:6" ht="18" outlineLevel="1">
      <c r="A188" s="33" t="s">
        <v>25</v>
      </c>
      <c r="B188" s="34">
        <v>22328</v>
      </c>
      <c r="C188" s="34">
        <v>22328</v>
      </c>
      <c r="D188" s="35">
        <f>'[1]Ipotesi2'!F189</f>
        <v>22328</v>
      </c>
      <c r="E188" s="124"/>
      <c r="F188" s="125"/>
    </row>
    <row r="189" spans="1:6" ht="18" outlineLevel="1">
      <c r="A189" s="33" t="s">
        <v>26</v>
      </c>
      <c r="B189" s="34">
        <v>1194.22</v>
      </c>
      <c r="C189" s="34">
        <v>1194.22</v>
      </c>
      <c r="D189" s="35">
        <f>'[1]Ipotesi2'!F190</f>
        <v>500.22</v>
      </c>
      <c r="E189" s="124"/>
      <c r="F189" s="125"/>
    </row>
    <row r="190" spans="1:6" ht="18" outlineLevel="1">
      <c r="A190" s="33" t="s">
        <v>27</v>
      </c>
      <c r="B190" s="34">
        <v>2230.34</v>
      </c>
      <c r="C190" s="34">
        <v>2230.34</v>
      </c>
      <c r="D190" s="35">
        <f>'[1]Ipotesi2'!F191</f>
        <v>2230.34</v>
      </c>
      <c r="E190" s="124"/>
      <c r="F190" s="125"/>
    </row>
    <row r="191" spans="1:6" ht="18" outlineLevel="1">
      <c r="A191" s="33" t="s">
        <v>28</v>
      </c>
      <c r="B191" s="34">
        <v>0</v>
      </c>
      <c r="C191" s="34">
        <v>0</v>
      </c>
      <c r="D191" s="35">
        <f>'[1]Ipotesi2'!F192</f>
        <v>0</v>
      </c>
      <c r="E191" s="124"/>
      <c r="F191" s="120"/>
    </row>
    <row r="192" spans="1:6" ht="18" outlineLevel="1">
      <c r="A192" s="33" t="s">
        <v>29</v>
      </c>
      <c r="B192" s="34">
        <v>0</v>
      </c>
      <c r="C192" s="34">
        <v>25451.13</v>
      </c>
      <c r="D192" s="35">
        <f>'[1]Ipotesi2'!F187</f>
        <v>0</v>
      </c>
      <c r="E192" s="124">
        <f>SUM(D192:D193)</f>
        <v>0</v>
      </c>
      <c r="F192" s="119" t="s">
        <v>136</v>
      </c>
    </row>
    <row r="193" spans="1:6" ht="18" outlineLevel="1">
      <c r="A193" s="33" t="s">
        <v>30</v>
      </c>
      <c r="B193" s="34">
        <v>13078</v>
      </c>
      <c r="C193" s="34">
        <v>93193.29</v>
      </c>
      <c r="D193" s="35">
        <f>'[1]Ipotesi2'!F188</f>
        <v>0</v>
      </c>
      <c r="E193" s="124"/>
      <c r="F193" s="120"/>
    </row>
    <row r="194" spans="1:6" ht="18">
      <c r="A194" s="108" t="s">
        <v>132</v>
      </c>
      <c r="B194" s="109">
        <v>15990.25</v>
      </c>
      <c r="C194" s="109">
        <v>14452.23</v>
      </c>
      <c r="D194" s="110">
        <f>SUM(D195:D199)</f>
        <v>63252.229999999996</v>
      </c>
      <c r="E194" s="109">
        <f>SUM(E195:E199)</f>
        <v>63252.229999999996</v>
      </c>
      <c r="F194" s="107"/>
    </row>
    <row r="195" spans="1:6" ht="18" outlineLevel="1">
      <c r="A195" s="33" t="s">
        <v>31</v>
      </c>
      <c r="B195" s="34">
        <v>923.6</v>
      </c>
      <c r="C195" s="34">
        <v>0</v>
      </c>
      <c r="D195" s="35">
        <f>'[1]Ipotesi2'!F194</f>
        <v>0</v>
      </c>
      <c r="E195" s="124">
        <f>SUM(D195:D196)</f>
        <v>62504.81</v>
      </c>
      <c r="F195" s="119" t="s">
        <v>40</v>
      </c>
    </row>
    <row r="196" spans="1:6" ht="18" outlineLevel="1">
      <c r="A196" s="33" t="s">
        <v>141</v>
      </c>
      <c r="B196" s="34">
        <v>12504.81</v>
      </c>
      <c r="C196" s="34">
        <v>12504.81</v>
      </c>
      <c r="D196" s="35">
        <f>'[1]Ipotesi2'!F195</f>
        <v>62504.81</v>
      </c>
      <c r="E196" s="124"/>
      <c r="F196" s="120"/>
    </row>
    <row r="197" spans="1:6" ht="18" outlineLevel="1">
      <c r="A197" s="33" t="s">
        <v>32</v>
      </c>
      <c r="B197" s="34">
        <v>2561.84</v>
      </c>
      <c r="C197" s="34">
        <v>0</v>
      </c>
      <c r="D197" s="35">
        <f>'[1]Ipotesi2'!F197</f>
        <v>0</v>
      </c>
      <c r="E197" s="124">
        <f>SUM(D197:D198)</f>
        <v>747.4200000000001</v>
      </c>
      <c r="F197" s="119" t="s">
        <v>136</v>
      </c>
    </row>
    <row r="198" spans="1:6" ht="18" outlineLevel="1">
      <c r="A198" s="33" t="s">
        <v>33</v>
      </c>
      <c r="B198" s="34">
        <v>0</v>
      </c>
      <c r="C198" s="34">
        <v>1947.42</v>
      </c>
      <c r="D198" s="35">
        <f>'[1]Ipotesi2'!F198</f>
        <v>747.4200000000001</v>
      </c>
      <c r="E198" s="124"/>
      <c r="F198" s="120"/>
    </row>
    <row r="199" spans="1:6" ht="18" outlineLevel="1">
      <c r="A199" s="33" t="s">
        <v>77</v>
      </c>
      <c r="B199" s="34">
        <v>0</v>
      </c>
      <c r="C199" s="34">
        <v>0</v>
      </c>
      <c r="D199" s="35">
        <f>'[1]Ipotesi2'!F196</f>
        <v>0</v>
      </c>
      <c r="E199" s="34">
        <f>D199</f>
        <v>0</v>
      </c>
      <c r="F199" s="78" t="s">
        <v>78</v>
      </c>
    </row>
    <row r="200" spans="1:6" ht="18">
      <c r="A200" s="108" t="s">
        <v>79</v>
      </c>
      <c r="B200" s="109">
        <v>558459.25</v>
      </c>
      <c r="C200" s="109">
        <v>585388.8137688576</v>
      </c>
      <c r="D200" s="110">
        <f>'[1]Ipotesi2'!F199</f>
        <v>556432.7945607114</v>
      </c>
      <c r="E200" s="109">
        <f>D200</f>
        <v>556432.7945607114</v>
      </c>
      <c r="F200" s="111" t="s">
        <v>80</v>
      </c>
    </row>
    <row r="201" spans="1:6" ht="18">
      <c r="A201" s="108" t="s">
        <v>11</v>
      </c>
      <c r="B201" s="109">
        <v>256536.13</v>
      </c>
      <c r="C201" s="109">
        <v>268906.604787285</v>
      </c>
      <c r="D201" s="110">
        <f>'[1]Ipotesi2'!F200</f>
        <v>0</v>
      </c>
      <c r="E201" s="109">
        <f>D201</f>
        <v>0</v>
      </c>
      <c r="F201" s="112" t="s">
        <v>34</v>
      </c>
    </row>
    <row r="202" spans="1:6" ht="18.75" thickBot="1">
      <c r="A202" s="113" t="s">
        <v>81</v>
      </c>
      <c r="B202" s="114">
        <v>108310.73</v>
      </c>
      <c r="C202" s="114">
        <v>108310.73</v>
      </c>
      <c r="D202" s="115">
        <f>'[1]Ipotesi2'!F201</f>
        <v>108310.73</v>
      </c>
      <c r="E202" s="114">
        <f>D202</f>
        <v>108310.73</v>
      </c>
      <c r="F202" s="116" t="s">
        <v>78</v>
      </c>
    </row>
  </sheetData>
  <mergeCells count="49">
    <mergeCell ref="E30:E32"/>
    <mergeCell ref="F30:F32"/>
    <mergeCell ref="B1:F1"/>
    <mergeCell ref="E17:E22"/>
    <mergeCell ref="F17:F22"/>
    <mergeCell ref="E27:E28"/>
    <mergeCell ref="F27:F28"/>
    <mergeCell ref="E93:E98"/>
    <mergeCell ref="F93:F98"/>
    <mergeCell ref="E41:E47"/>
    <mergeCell ref="F41:F47"/>
    <mergeCell ref="E51:E59"/>
    <mergeCell ref="F51:F59"/>
    <mergeCell ref="E74:E79"/>
    <mergeCell ref="F74:F79"/>
    <mergeCell ref="E82:E84"/>
    <mergeCell ref="F82:F84"/>
    <mergeCell ref="F87:F88"/>
    <mergeCell ref="E91:E92"/>
    <mergeCell ref="F91:F92"/>
    <mergeCell ref="E100:E105"/>
    <mergeCell ref="F100:F105"/>
    <mergeCell ref="E108:E111"/>
    <mergeCell ref="F108:F111"/>
    <mergeCell ref="E119:E121"/>
    <mergeCell ref="F119:F121"/>
    <mergeCell ref="E126:E130"/>
    <mergeCell ref="F126:F130"/>
    <mergeCell ref="E133:E142"/>
    <mergeCell ref="F133:F142"/>
    <mergeCell ref="E144:E149"/>
    <mergeCell ref="F144:F149"/>
    <mergeCell ref="E157:E159"/>
    <mergeCell ref="F157:F159"/>
    <mergeCell ref="E161:E169"/>
    <mergeCell ref="F161:F169"/>
    <mergeCell ref="E171:E173"/>
    <mergeCell ref="F171:F173"/>
    <mergeCell ref="E197:E198"/>
    <mergeCell ref="F197:F198"/>
    <mergeCell ref="E192:E193"/>
    <mergeCell ref="F192:F193"/>
    <mergeCell ref="E195:E196"/>
    <mergeCell ref="F195:F196"/>
    <mergeCell ref="F174:F176"/>
    <mergeCell ref="E182:E183"/>
    <mergeCell ref="F182:F183"/>
    <mergeCell ref="E184:E191"/>
    <mergeCell ref="F184:F191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</cp:lastModifiedBy>
  <dcterms:created xsi:type="dcterms:W3CDTF">1996-11-05T10:16:36Z</dcterms:created>
  <dcterms:modified xsi:type="dcterms:W3CDTF">2008-08-08T12:28:10Z</dcterms:modified>
  <cp:category/>
  <cp:version/>
  <cp:contentType/>
  <cp:contentStatus/>
</cp:coreProperties>
</file>